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714\Desktop\"/>
    </mc:Choice>
  </mc:AlternateContent>
  <bookViews>
    <workbookView xWindow="0" yWindow="0" windowWidth="28800" windowHeight="12300"/>
  </bookViews>
  <sheets>
    <sheet name="Riepilogo 1° Trimestre 2019" sheetId="2" r:id="rId1"/>
    <sheet name="1° trimestre" sheetId="1" r:id="rId2"/>
  </sheets>
  <definedNames>
    <definedName name="_xlnm._FilterDatabase" localSheetId="1" hidden="1">'1° trimestre'!$A$1:$S$1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7" i="1" l="1"/>
  <c r="Q67" i="1" s="1"/>
  <c r="R67" i="1" s="1"/>
  <c r="S67" i="1" s="1"/>
  <c r="O68" i="1"/>
  <c r="Q68" i="1" s="1"/>
  <c r="R68" i="1" s="1"/>
  <c r="S68" i="1" s="1"/>
  <c r="O71" i="1"/>
  <c r="Q71" i="1" s="1"/>
  <c r="R71" i="1" s="1"/>
  <c r="S71" i="1" s="1"/>
  <c r="O72" i="1"/>
  <c r="Q72" i="1" s="1"/>
  <c r="R72" i="1" s="1"/>
  <c r="S72" i="1" s="1"/>
  <c r="O73" i="1"/>
  <c r="Q73" i="1" s="1"/>
  <c r="R73" i="1" s="1"/>
  <c r="S73" i="1" s="1"/>
  <c r="O31" i="1"/>
  <c r="Q31" i="1" s="1"/>
  <c r="R31" i="1" s="1"/>
  <c r="S31" i="1" s="1"/>
  <c r="N304" i="1" l="1"/>
  <c r="Q3" i="1"/>
  <c r="R3" i="1" s="1"/>
  <c r="S3" i="1" s="1"/>
  <c r="Q4" i="1"/>
  <c r="R4" i="1" s="1"/>
  <c r="S4" i="1" s="1"/>
  <c r="Q5" i="1"/>
  <c r="R5" i="1" s="1"/>
  <c r="S5" i="1" s="1"/>
  <c r="Q6" i="1"/>
  <c r="R6" i="1" s="1"/>
  <c r="S6" i="1" s="1"/>
  <c r="Q7" i="1"/>
  <c r="R7" i="1" s="1"/>
  <c r="S7" i="1" s="1"/>
  <c r="Q8" i="1"/>
  <c r="R8" i="1" s="1"/>
  <c r="S8" i="1" s="1"/>
  <c r="Q9" i="1"/>
  <c r="R9" i="1" s="1"/>
  <c r="S9" i="1" s="1"/>
  <c r="Q10" i="1"/>
  <c r="R10" i="1" s="1"/>
  <c r="S10" i="1" s="1"/>
  <c r="Q11" i="1"/>
  <c r="R11" i="1" s="1"/>
  <c r="S11" i="1" s="1"/>
  <c r="Q12" i="1"/>
  <c r="R12" i="1" s="1"/>
  <c r="S12" i="1" s="1"/>
  <c r="Q13" i="1"/>
  <c r="R13" i="1" s="1"/>
  <c r="S13" i="1" s="1"/>
  <c r="Q15" i="1"/>
  <c r="R15" i="1" s="1"/>
  <c r="S15" i="1" s="1"/>
  <c r="Q17" i="1"/>
  <c r="R17" i="1" s="1"/>
  <c r="S17" i="1" s="1"/>
  <c r="Q18" i="1"/>
  <c r="R18" i="1" s="1"/>
  <c r="S18" i="1" s="1"/>
  <c r="Q19" i="1"/>
  <c r="R19" i="1" s="1"/>
  <c r="S19" i="1" s="1"/>
  <c r="Q20" i="1"/>
  <c r="R20" i="1" s="1"/>
  <c r="S20" i="1" s="1"/>
  <c r="Q21" i="1"/>
  <c r="R21" i="1" s="1"/>
  <c r="S21" i="1" s="1"/>
  <c r="Q22" i="1"/>
  <c r="R22" i="1" s="1"/>
  <c r="S22" i="1" s="1"/>
  <c r="Q23" i="1"/>
  <c r="R23" i="1" s="1"/>
  <c r="S23" i="1" s="1"/>
  <c r="Q24" i="1"/>
  <c r="R24" i="1" s="1"/>
  <c r="S24" i="1" s="1"/>
  <c r="Q25" i="1"/>
  <c r="R25" i="1" s="1"/>
  <c r="S25" i="1" s="1"/>
  <c r="Q26" i="1"/>
  <c r="R26" i="1" s="1"/>
  <c r="S26" i="1" s="1"/>
  <c r="Q27" i="1"/>
  <c r="R27" i="1" s="1"/>
  <c r="S27" i="1" s="1"/>
  <c r="Q28" i="1"/>
  <c r="R28" i="1" s="1"/>
  <c r="S28" i="1" s="1"/>
  <c r="Q29" i="1"/>
  <c r="R29" i="1" s="1"/>
  <c r="S29" i="1" s="1"/>
  <c r="Q30" i="1"/>
  <c r="R30" i="1" s="1"/>
  <c r="S30" i="1" s="1"/>
  <c r="Q33" i="1"/>
  <c r="R33" i="1" s="1"/>
  <c r="S33" i="1" s="1"/>
  <c r="Q34" i="1"/>
  <c r="R34" i="1" s="1"/>
  <c r="S34" i="1" s="1"/>
  <c r="Q35" i="1"/>
  <c r="R35" i="1" s="1"/>
  <c r="S35" i="1" s="1"/>
  <c r="Q36" i="1"/>
  <c r="R36" i="1" s="1"/>
  <c r="S36" i="1" s="1"/>
  <c r="Q37" i="1"/>
  <c r="R37" i="1" s="1"/>
  <c r="S37" i="1" s="1"/>
  <c r="Q38" i="1"/>
  <c r="R38" i="1" s="1"/>
  <c r="S38" i="1" s="1"/>
  <c r="Q39" i="1"/>
  <c r="R39" i="1" s="1"/>
  <c r="S39" i="1" s="1"/>
  <c r="Q40" i="1"/>
  <c r="R40" i="1" s="1"/>
  <c r="S40" i="1" s="1"/>
  <c r="Q41" i="1"/>
  <c r="R41" i="1" s="1"/>
  <c r="S41" i="1" s="1"/>
  <c r="Q42" i="1"/>
  <c r="R42" i="1" s="1"/>
  <c r="S42" i="1" s="1"/>
  <c r="Q43" i="1"/>
  <c r="R43" i="1" s="1"/>
  <c r="S43" i="1" s="1"/>
  <c r="Q44" i="1"/>
  <c r="R44" i="1" s="1"/>
  <c r="S44" i="1" s="1"/>
  <c r="Q45" i="1"/>
  <c r="R45" i="1" s="1"/>
  <c r="S45" i="1" s="1"/>
  <c r="Q46" i="1"/>
  <c r="R46" i="1" s="1"/>
  <c r="S46" i="1" s="1"/>
  <c r="Q47" i="1"/>
  <c r="R47" i="1" s="1"/>
  <c r="S47" i="1" s="1"/>
  <c r="Q48" i="1"/>
  <c r="R48" i="1" s="1"/>
  <c r="S48" i="1" s="1"/>
  <c r="Q49" i="1"/>
  <c r="R49" i="1" s="1"/>
  <c r="S49" i="1" s="1"/>
  <c r="Q51" i="1"/>
  <c r="R51" i="1" s="1"/>
  <c r="S51" i="1" s="1"/>
  <c r="Q52" i="1"/>
  <c r="R52" i="1" s="1"/>
  <c r="S52" i="1" s="1"/>
  <c r="Q53" i="1"/>
  <c r="R53" i="1" s="1"/>
  <c r="S53" i="1" s="1"/>
  <c r="Q54" i="1"/>
  <c r="R54" i="1" s="1"/>
  <c r="S54" i="1" s="1"/>
  <c r="Q55" i="1"/>
  <c r="R55" i="1" s="1"/>
  <c r="S55" i="1" s="1"/>
  <c r="Q56" i="1"/>
  <c r="R56" i="1" s="1"/>
  <c r="S56" i="1" s="1"/>
  <c r="Q57" i="1"/>
  <c r="R57" i="1" s="1"/>
  <c r="S57" i="1" s="1"/>
  <c r="Q59" i="1"/>
  <c r="R59" i="1" s="1"/>
  <c r="S59" i="1" s="1"/>
  <c r="Q60" i="1"/>
  <c r="R60" i="1" s="1"/>
  <c r="S60" i="1" s="1"/>
  <c r="Q61" i="1"/>
  <c r="R61" i="1" s="1"/>
  <c r="S61" i="1" s="1"/>
  <c r="Q63" i="1"/>
  <c r="R63" i="1" s="1"/>
  <c r="S63" i="1" s="1"/>
  <c r="Q64" i="1"/>
  <c r="R64" i="1" s="1"/>
  <c r="S64" i="1" s="1"/>
  <c r="Q65" i="1"/>
  <c r="R65" i="1" s="1"/>
  <c r="S65" i="1" s="1"/>
  <c r="Q66" i="1"/>
  <c r="R66" i="1" s="1"/>
  <c r="S66" i="1" s="1"/>
  <c r="Q69" i="1"/>
  <c r="R69" i="1" s="1"/>
  <c r="S69" i="1" s="1"/>
  <c r="Q70" i="1"/>
  <c r="R70" i="1" s="1"/>
  <c r="S70" i="1" s="1"/>
  <c r="Q74" i="1"/>
  <c r="R74" i="1" s="1"/>
  <c r="S74" i="1" s="1"/>
  <c r="Q75" i="1"/>
  <c r="R75" i="1" s="1"/>
  <c r="S75" i="1" s="1"/>
  <c r="Q76" i="1"/>
  <c r="R76" i="1" s="1"/>
  <c r="S76" i="1" s="1"/>
  <c r="Q77" i="1"/>
  <c r="R77" i="1" s="1"/>
  <c r="S77" i="1" s="1"/>
  <c r="Q78" i="1"/>
  <c r="R78" i="1" s="1"/>
  <c r="S78" i="1" s="1"/>
  <c r="Q79" i="1"/>
  <c r="R79" i="1" s="1"/>
  <c r="S79" i="1" s="1"/>
  <c r="Q80" i="1"/>
  <c r="R80" i="1" s="1"/>
  <c r="S80" i="1" s="1"/>
  <c r="Q81" i="1"/>
  <c r="R81" i="1" s="1"/>
  <c r="S81" i="1" s="1"/>
  <c r="Q82" i="1"/>
  <c r="R82" i="1" s="1"/>
  <c r="S82" i="1" s="1"/>
  <c r="Q83" i="1"/>
  <c r="R83" i="1" s="1"/>
  <c r="S83" i="1" s="1"/>
  <c r="Q84" i="1"/>
  <c r="R84" i="1" s="1"/>
  <c r="S84" i="1" s="1"/>
  <c r="Q85" i="1"/>
  <c r="R85" i="1" s="1"/>
  <c r="S85" i="1" s="1"/>
  <c r="Q86" i="1"/>
  <c r="R86" i="1" s="1"/>
  <c r="S86" i="1" s="1"/>
  <c r="Q87" i="1"/>
  <c r="R87" i="1" s="1"/>
  <c r="S87" i="1" s="1"/>
  <c r="Q88" i="1"/>
  <c r="R88" i="1" s="1"/>
  <c r="S88" i="1" s="1"/>
  <c r="Q89" i="1"/>
  <c r="R89" i="1" s="1"/>
  <c r="S89" i="1" s="1"/>
  <c r="Q90" i="1"/>
  <c r="R90" i="1" s="1"/>
  <c r="S90" i="1" s="1"/>
  <c r="Q91" i="1"/>
  <c r="R91" i="1" s="1"/>
  <c r="S91" i="1" s="1"/>
  <c r="Q92" i="1"/>
  <c r="R92" i="1" s="1"/>
  <c r="S92" i="1" s="1"/>
  <c r="Q93" i="1"/>
  <c r="R93" i="1" s="1"/>
  <c r="S93" i="1" s="1"/>
  <c r="Q94" i="1"/>
  <c r="R94" i="1" s="1"/>
  <c r="S94" i="1" s="1"/>
  <c r="Q95" i="1"/>
  <c r="R95" i="1" s="1"/>
  <c r="S95" i="1" s="1"/>
  <c r="Q96" i="1"/>
  <c r="R96" i="1" s="1"/>
  <c r="S96" i="1" s="1"/>
  <c r="Q97" i="1"/>
  <c r="R97" i="1" s="1"/>
  <c r="S97" i="1" s="1"/>
  <c r="Q98" i="1"/>
  <c r="R98" i="1" s="1"/>
  <c r="S98" i="1" s="1"/>
  <c r="Q99" i="1"/>
  <c r="R99" i="1" s="1"/>
  <c r="S99" i="1" s="1"/>
  <c r="Q100" i="1"/>
  <c r="R100" i="1" s="1"/>
  <c r="S100" i="1" s="1"/>
  <c r="Q101" i="1"/>
  <c r="R101" i="1" s="1"/>
  <c r="S101" i="1" s="1"/>
  <c r="Q102" i="1"/>
  <c r="R102" i="1" s="1"/>
  <c r="S102" i="1" s="1"/>
  <c r="Q103" i="1"/>
  <c r="R103" i="1" s="1"/>
  <c r="S103" i="1" s="1"/>
  <c r="Q104" i="1"/>
  <c r="R104" i="1" s="1"/>
  <c r="S104" i="1" s="1"/>
  <c r="Q105" i="1"/>
  <c r="R105" i="1" s="1"/>
  <c r="S105" i="1" s="1"/>
  <c r="Q106" i="1"/>
  <c r="R106" i="1" s="1"/>
  <c r="S106" i="1" s="1"/>
  <c r="Q107" i="1"/>
  <c r="R107" i="1" s="1"/>
  <c r="S107" i="1" s="1"/>
  <c r="Q108" i="1"/>
  <c r="R108" i="1" s="1"/>
  <c r="S108" i="1" s="1"/>
  <c r="Q109" i="1"/>
  <c r="R109" i="1" s="1"/>
  <c r="S109" i="1" s="1"/>
  <c r="Q110" i="1"/>
  <c r="R110" i="1" s="1"/>
  <c r="S110" i="1" s="1"/>
  <c r="Q111" i="1"/>
  <c r="R111" i="1" s="1"/>
  <c r="S111" i="1" s="1"/>
  <c r="Q112" i="1"/>
  <c r="R112" i="1" s="1"/>
  <c r="S112" i="1" s="1"/>
  <c r="Q113" i="1"/>
  <c r="R113" i="1" s="1"/>
  <c r="S113" i="1" s="1"/>
  <c r="Q114" i="1"/>
  <c r="R114" i="1" s="1"/>
  <c r="S114" i="1" s="1"/>
  <c r="Q115" i="1"/>
  <c r="R115" i="1" s="1"/>
  <c r="S115" i="1" s="1"/>
  <c r="Q116" i="1"/>
  <c r="R116" i="1" s="1"/>
  <c r="S116" i="1" s="1"/>
  <c r="Q117" i="1"/>
  <c r="R117" i="1" s="1"/>
  <c r="S117" i="1" s="1"/>
  <c r="Q118" i="1"/>
  <c r="R118" i="1" s="1"/>
  <c r="S118" i="1" s="1"/>
  <c r="Q119" i="1"/>
  <c r="R119" i="1" s="1"/>
  <c r="S119" i="1" s="1"/>
  <c r="Q120" i="1"/>
  <c r="R120" i="1" s="1"/>
  <c r="S120" i="1" s="1"/>
  <c r="Q121" i="1"/>
  <c r="R121" i="1" s="1"/>
  <c r="S121" i="1" s="1"/>
  <c r="Q122" i="1"/>
  <c r="R122" i="1" s="1"/>
  <c r="S122" i="1" s="1"/>
  <c r="Q123" i="1"/>
  <c r="R123" i="1" s="1"/>
  <c r="S123" i="1" s="1"/>
  <c r="Q124" i="1"/>
  <c r="R124" i="1" s="1"/>
  <c r="S124" i="1" s="1"/>
  <c r="Q125" i="1"/>
  <c r="R125" i="1" s="1"/>
  <c r="S125" i="1" s="1"/>
  <c r="Q127" i="1"/>
  <c r="R127" i="1" s="1"/>
  <c r="S127" i="1" s="1"/>
  <c r="Q128" i="1"/>
  <c r="R128" i="1" s="1"/>
  <c r="S128" i="1" s="1"/>
  <c r="Q129" i="1"/>
  <c r="R129" i="1" s="1"/>
  <c r="S129" i="1" s="1"/>
  <c r="Q130" i="1"/>
  <c r="R130" i="1" s="1"/>
  <c r="S130" i="1" s="1"/>
  <c r="Q131" i="1"/>
  <c r="R131" i="1" s="1"/>
  <c r="S131" i="1" s="1"/>
  <c r="Q132" i="1"/>
  <c r="R132" i="1" s="1"/>
  <c r="S132" i="1" s="1"/>
  <c r="Q133" i="1"/>
  <c r="R133" i="1" s="1"/>
  <c r="S133" i="1" s="1"/>
  <c r="Q134" i="1"/>
  <c r="R134" i="1" s="1"/>
  <c r="S134" i="1" s="1"/>
  <c r="Q135" i="1"/>
  <c r="R135" i="1" s="1"/>
  <c r="S135" i="1" s="1"/>
  <c r="Q136" i="1"/>
  <c r="R136" i="1" s="1"/>
  <c r="S136" i="1" s="1"/>
  <c r="Q137" i="1"/>
  <c r="R137" i="1" s="1"/>
  <c r="S137" i="1" s="1"/>
  <c r="Q138" i="1"/>
  <c r="R138" i="1" s="1"/>
  <c r="S138" i="1" s="1"/>
  <c r="Q139" i="1"/>
  <c r="R139" i="1" s="1"/>
  <c r="S139" i="1" s="1"/>
  <c r="Q140" i="1"/>
  <c r="R140" i="1" s="1"/>
  <c r="S140" i="1" s="1"/>
  <c r="Q141" i="1"/>
  <c r="R141" i="1" s="1"/>
  <c r="S141" i="1" s="1"/>
  <c r="Q142" i="1"/>
  <c r="R142" i="1" s="1"/>
  <c r="S142" i="1" s="1"/>
  <c r="Q143" i="1"/>
  <c r="R143" i="1" s="1"/>
  <c r="S143" i="1" s="1"/>
  <c r="Q144" i="1"/>
  <c r="R144" i="1" s="1"/>
  <c r="S144" i="1" s="1"/>
  <c r="Q145" i="1"/>
  <c r="R145" i="1" s="1"/>
  <c r="S145" i="1" s="1"/>
  <c r="Q146" i="1"/>
  <c r="R146" i="1" s="1"/>
  <c r="S146" i="1" s="1"/>
  <c r="Q147" i="1"/>
  <c r="R147" i="1" s="1"/>
  <c r="S147" i="1" s="1"/>
  <c r="Q148" i="1"/>
  <c r="R148" i="1" s="1"/>
  <c r="S148" i="1" s="1"/>
  <c r="Q149" i="1"/>
  <c r="R149" i="1" s="1"/>
  <c r="S149" i="1" s="1"/>
  <c r="Q150" i="1"/>
  <c r="R150" i="1" s="1"/>
  <c r="S150" i="1" s="1"/>
  <c r="Q151" i="1"/>
  <c r="R151" i="1" s="1"/>
  <c r="S151" i="1" s="1"/>
  <c r="Q152" i="1"/>
  <c r="R152" i="1" s="1"/>
  <c r="S152" i="1" s="1"/>
  <c r="Q153" i="1"/>
  <c r="R153" i="1" s="1"/>
  <c r="S153" i="1" s="1"/>
  <c r="Q154" i="1"/>
  <c r="R154" i="1" s="1"/>
  <c r="S154" i="1" s="1"/>
  <c r="Q155" i="1"/>
  <c r="R155" i="1" s="1"/>
  <c r="S155" i="1" s="1"/>
  <c r="Q156" i="1"/>
  <c r="R156" i="1" s="1"/>
  <c r="S156" i="1" s="1"/>
  <c r="Q157" i="1"/>
  <c r="R157" i="1" s="1"/>
  <c r="S157" i="1" s="1"/>
  <c r="Q158" i="1"/>
  <c r="R158" i="1" s="1"/>
  <c r="S158" i="1" s="1"/>
  <c r="Q160" i="1"/>
  <c r="R160" i="1" s="1"/>
  <c r="S160" i="1" s="1"/>
  <c r="Q161" i="1"/>
  <c r="R161" i="1" s="1"/>
  <c r="S161" i="1" s="1"/>
  <c r="Q162" i="1"/>
  <c r="R162" i="1" s="1"/>
  <c r="S162" i="1" s="1"/>
  <c r="Q163" i="1"/>
  <c r="R163" i="1" s="1"/>
  <c r="S163" i="1" s="1"/>
  <c r="Q164" i="1"/>
  <c r="R164" i="1" s="1"/>
  <c r="S164" i="1" s="1"/>
  <c r="Q165" i="1"/>
  <c r="R165" i="1" s="1"/>
  <c r="S165" i="1" s="1"/>
  <c r="Q166" i="1"/>
  <c r="R166" i="1" s="1"/>
  <c r="S166" i="1" s="1"/>
  <c r="Q167" i="1"/>
  <c r="R167" i="1" s="1"/>
  <c r="S167" i="1" s="1"/>
  <c r="Q168" i="1"/>
  <c r="R168" i="1" s="1"/>
  <c r="S168" i="1" s="1"/>
  <c r="Q169" i="1"/>
  <c r="R169" i="1" s="1"/>
  <c r="S169" i="1" s="1"/>
  <c r="Q170" i="1"/>
  <c r="R170" i="1" s="1"/>
  <c r="S170" i="1" s="1"/>
  <c r="Q171" i="1"/>
  <c r="R171" i="1" s="1"/>
  <c r="S171" i="1" s="1"/>
  <c r="Q172" i="1"/>
  <c r="R172" i="1" s="1"/>
  <c r="S172" i="1" s="1"/>
  <c r="Q173" i="1"/>
  <c r="R173" i="1" s="1"/>
  <c r="S173" i="1" s="1"/>
  <c r="Q174" i="1"/>
  <c r="R174" i="1" s="1"/>
  <c r="S174" i="1" s="1"/>
  <c r="Q175" i="1"/>
  <c r="R175" i="1" s="1"/>
  <c r="S175" i="1" s="1"/>
  <c r="Q176" i="1"/>
  <c r="R176" i="1" s="1"/>
  <c r="S176" i="1" s="1"/>
  <c r="Q177" i="1"/>
  <c r="R177" i="1" s="1"/>
  <c r="S177" i="1" s="1"/>
  <c r="Q178" i="1"/>
  <c r="R178" i="1" s="1"/>
  <c r="S178" i="1" s="1"/>
  <c r="Q179" i="1"/>
  <c r="R179" i="1" s="1"/>
  <c r="S179" i="1" s="1"/>
  <c r="Q180" i="1"/>
  <c r="R180" i="1" s="1"/>
  <c r="S180" i="1" s="1"/>
  <c r="Q181" i="1"/>
  <c r="R181" i="1" s="1"/>
  <c r="S181" i="1" s="1"/>
  <c r="Q182" i="1"/>
  <c r="R182" i="1" s="1"/>
  <c r="S182" i="1" s="1"/>
  <c r="Q183" i="1"/>
  <c r="R183" i="1" s="1"/>
  <c r="S183" i="1" s="1"/>
  <c r="Q184" i="1"/>
  <c r="R184" i="1" s="1"/>
  <c r="S184" i="1" s="1"/>
  <c r="Q185" i="1"/>
  <c r="R185" i="1" s="1"/>
  <c r="S185" i="1" s="1"/>
  <c r="Q186" i="1"/>
  <c r="R186" i="1" s="1"/>
  <c r="S186" i="1" s="1"/>
  <c r="Q187" i="1"/>
  <c r="R187" i="1" s="1"/>
  <c r="S187" i="1" s="1"/>
  <c r="Q189" i="1"/>
  <c r="R189" i="1" s="1"/>
  <c r="S189" i="1" s="1"/>
  <c r="Q190" i="1"/>
  <c r="R190" i="1" s="1"/>
  <c r="S190" i="1" s="1"/>
  <c r="Q191" i="1"/>
  <c r="R191" i="1" s="1"/>
  <c r="S191" i="1" s="1"/>
  <c r="Q192" i="1"/>
  <c r="R192" i="1" s="1"/>
  <c r="S192" i="1" s="1"/>
  <c r="Q193" i="1"/>
  <c r="R193" i="1" s="1"/>
  <c r="S193" i="1" s="1"/>
  <c r="Q194" i="1"/>
  <c r="R194" i="1" s="1"/>
  <c r="S194" i="1" s="1"/>
  <c r="Q195" i="1"/>
  <c r="R195" i="1" s="1"/>
  <c r="S195" i="1" s="1"/>
  <c r="Q196" i="1"/>
  <c r="R196" i="1" s="1"/>
  <c r="S196" i="1" s="1"/>
  <c r="Q197" i="1"/>
  <c r="R197" i="1" s="1"/>
  <c r="S197" i="1" s="1"/>
  <c r="Q198" i="1"/>
  <c r="R198" i="1" s="1"/>
  <c r="S198" i="1" s="1"/>
  <c r="Q199" i="1"/>
  <c r="R199" i="1" s="1"/>
  <c r="S199" i="1" s="1"/>
  <c r="Q200" i="1"/>
  <c r="R200" i="1" s="1"/>
  <c r="S200" i="1" s="1"/>
  <c r="Q201" i="1"/>
  <c r="R201" i="1" s="1"/>
  <c r="S201" i="1" s="1"/>
  <c r="Q202" i="1"/>
  <c r="R202" i="1" s="1"/>
  <c r="S202" i="1" s="1"/>
  <c r="Q203" i="1"/>
  <c r="R203" i="1" s="1"/>
  <c r="S203" i="1" s="1"/>
  <c r="Q204" i="1"/>
  <c r="R204" i="1" s="1"/>
  <c r="S204" i="1" s="1"/>
  <c r="Q205" i="1"/>
  <c r="R205" i="1" s="1"/>
  <c r="S205" i="1" s="1"/>
  <c r="Q206" i="1"/>
  <c r="R206" i="1" s="1"/>
  <c r="S206" i="1" s="1"/>
  <c r="Q207" i="1"/>
  <c r="R207" i="1" s="1"/>
  <c r="S207" i="1" s="1"/>
  <c r="Q208" i="1"/>
  <c r="R208" i="1" s="1"/>
  <c r="S208" i="1" s="1"/>
  <c r="Q209" i="1"/>
  <c r="R209" i="1" s="1"/>
  <c r="S209" i="1" s="1"/>
  <c r="Q210" i="1"/>
  <c r="R210" i="1" s="1"/>
  <c r="S210" i="1" s="1"/>
  <c r="Q211" i="1"/>
  <c r="R211" i="1" s="1"/>
  <c r="S211" i="1" s="1"/>
  <c r="Q212" i="1"/>
  <c r="R212" i="1" s="1"/>
  <c r="S212" i="1" s="1"/>
  <c r="Q213" i="1"/>
  <c r="R213" i="1" s="1"/>
  <c r="S213" i="1" s="1"/>
  <c r="Q214" i="1"/>
  <c r="R214" i="1" s="1"/>
  <c r="S214" i="1" s="1"/>
  <c r="Q215" i="1"/>
  <c r="R215" i="1" s="1"/>
  <c r="S215" i="1" s="1"/>
  <c r="Q219" i="1"/>
  <c r="R219" i="1" s="1"/>
  <c r="S219" i="1" s="1"/>
  <c r="Q220" i="1"/>
  <c r="R220" i="1" s="1"/>
  <c r="S220" i="1" s="1"/>
  <c r="Q221" i="1"/>
  <c r="R221" i="1" s="1"/>
  <c r="S221" i="1" s="1"/>
  <c r="Q222" i="1"/>
  <c r="R222" i="1" s="1"/>
  <c r="S222" i="1" s="1"/>
  <c r="Q223" i="1"/>
  <c r="R223" i="1" s="1"/>
  <c r="S223" i="1" s="1"/>
  <c r="Q224" i="1"/>
  <c r="R224" i="1" s="1"/>
  <c r="S224" i="1" s="1"/>
  <c r="Q225" i="1"/>
  <c r="R225" i="1" s="1"/>
  <c r="S225" i="1" s="1"/>
  <c r="Q226" i="1"/>
  <c r="R226" i="1" s="1"/>
  <c r="S226" i="1" s="1"/>
  <c r="Q227" i="1"/>
  <c r="R227" i="1" s="1"/>
  <c r="S227" i="1" s="1"/>
  <c r="Q228" i="1"/>
  <c r="R228" i="1" s="1"/>
  <c r="S228" i="1" s="1"/>
  <c r="Q229" i="1"/>
  <c r="R229" i="1" s="1"/>
  <c r="S229" i="1" s="1"/>
  <c r="Q230" i="1"/>
  <c r="R230" i="1" s="1"/>
  <c r="S230" i="1" s="1"/>
  <c r="Q231" i="1"/>
  <c r="R231" i="1" s="1"/>
  <c r="S231" i="1" s="1"/>
  <c r="Q232" i="1"/>
  <c r="R232" i="1" s="1"/>
  <c r="S232" i="1" s="1"/>
  <c r="Q233" i="1"/>
  <c r="R233" i="1" s="1"/>
  <c r="S233" i="1" s="1"/>
  <c r="Q235" i="1"/>
  <c r="R235" i="1" s="1"/>
  <c r="S235" i="1" s="1"/>
  <c r="Q237" i="1"/>
  <c r="R237" i="1" s="1"/>
  <c r="S237" i="1" s="1"/>
  <c r="Q238" i="1"/>
  <c r="R238" i="1" s="1"/>
  <c r="S238" i="1" s="1"/>
  <c r="Q239" i="1"/>
  <c r="R239" i="1" s="1"/>
  <c r="S239" i="1" s="1"/>
  <c r="Q240" i="1"/>
  <c r="R240" i="1" s="1"/>
  <c r="S240" i="1" s="1"/>
  <c r="Q241" i="1"/>
  <c r="R241" i="1" s="1"/>
  <c r="S241" i="1" s="1"/>
  <c r="Q242" i="1"/>
  <c r="R242" i="1" s="1"/>
  <c r="S242" i="1" s="1"/>
  <c r="Q243" i="1"/>
  <c r="R243" i="1" s="1"/>
  <c r="S243" i="1" s="1"/>
  <c r="Q244" i="1"/>
  <c r="R244" i="1" s="1"/>
  <c r="S244" i="1" s="1"/>
  <c r="Q245" i="1"/>
  <c r="R245" i="1" s="1"/>
  <c r="S245" i="1" s="1"/>
  <c r="Q246" i="1"/>
  <c r="R246" i="1" s="1"/>
  <c r="S246" i="1" s="1"/>
  <c r="Q247" i="1"/>
  <c r="R247" i="1" s="1"/>
  <c r="S247" i="1" s="1"/>
  <c r="Q248" i="1"/>
  <c r="R248" i="1" s="1"/>
  <c r="S248" i="1" s="1"/>
  <c r="Q249" i="1"/>
  <c r="R249" i="1" s="1"/>
  <c r="S249" i="1" s="1"/>
  <c r="Q250" i="1"/>
  <c r="R250" i="1" s="1"/>
  <c r="S250" i="1" s="1"/>
  <c r="Q251" i="1"/>
  <c r="R251" i="1" s="1"/>
  <c r="S251" i="1" s="1"/>
  <c r="Q252" i="1"/>
  <c r="R252" i="1" s="1"/>
  <c r="S252" i="1" s="1"/>
  <c r="Q253" i="1"/>
  <c r="R253" i="1" s="1"/>
  <c r="S253" i="1" s="1"/>
  <c r="Q254" i="1"/>
  <c r="R254" i="1" s="1"/>
  <c r="S254" i="1" s="1"/>
  <c r="Q255" i="1"/>
  <c r="R255" i="1" s="1"/>
  <c r="S255" i="1" s="1"/>
  <c r="Q256" i="1"/>
  <c r="R256" i="1" s="1"/>
  <c r="S256" i="1" s="1"/>
  <c r="Q257" i="1"/>
  <c r="R257" i="1" s="1"/>
  <c r="S257" i="1" s="1"/>
  <c r="Q258" i="1"/>
  <c r="R258" i="1" s="1"/>
  <c r="S258" i="1" s="1"/>
  <c r="Q259" i="1"/>
  <c r="R259" i="1" s="1"/>
  <c r="S259" i="1" s="1"/>
  <c r="Q260" i="1"/>
  <c r="R260" i="1" s="1"/>
  <c r="S260" i="1" s="1"/>
  <c r="Q261" i="1"/>
  <c r="R261" i="1" s="1"/>
  <c r="S261" i="1" s="1"/>
  <c r="Q262" i="1"/>
  <c r="R262" i="1" s="1"/>
  <c r="S262" i="1" s="1"/>
  <c r="Q263" i="1"/>
  <c r="R263" i="1" s="1"/>
  <c r="S263" i="1" s="1"/>
  <c r="Q264" i="1"/>
  <c r="R264" i="1" s="1"/>
  <c r="S264" i="1" s="1"/>
  <c r="Q265" i="1"/>
  <c r="R265" i="1" s="1"/>
  <c r="S265" i="1" s="1"/>
  <c r="Q266" i="1"/>
  <c r="R266" i="1" s="1"/>
  <c r="S266" i="1" s="1"/>
  <c r="Q267" i="1"/>
  <c r="R267" i="1" s="1"/>
  <c r="S267" i="1" s="1"/>
  <c r="Q268" i="1"/>
  <c r="R268" i="1" s="1"/>
  <c r="S268" i="1" s="1"/>
  <c r="Q269" i="1"/>
  <c r="R269" i="1" s="1"/>
  <c r="S269" i="1" s="1"/>
  <c r="Q270" i="1"/>
  <c r="R270" i="1" s="1"/>
  <c r="S270" i="1" s="1"/>
  <c r="Q271" i="1"/>
  <c r="R271" i="1" s="1"/>
  <c r="S271" i="1" s="1"/>
  <c r="Q272" i="1"/>
  <c r="R272" i="1" s="1"/>
  <c r="S272" i="1" s="1"/>
  <c r="Q273" i="1"/>
  <c r="R273" i="1" s="1"/>
  <c r="S273" i="1" s="1"/>
  <c r="Q274" i="1"/>
  <c r="R274" i="1" s="1"/>
  <c r="S274" i="1" s="1"/>
  <c r="Q275" i="1"/>
  <c r="R275" i="1" s="1"/>
  <c r="S275" i="1" s="1"/>
  <c r="Q276" i="1"/>
  <c r="R276" i="1" s="1"/>
  <c r="S276" i="1" s="1"/>
  <c r="Q277" i="1"/>
  <c r="R277" i="1" s="1"/>
  <c r="S277" i="1" s="1"/>
  <c r="Q278" i="1"/>
  <c r="R278" i="1" s="1"/>
  <c r="S278" i="1" s="1"/>
  <c r="Q279" i="1"/>
  <c r="R279" i="1" s="1"/>
  <c r="S279" i="1" s="1"/>
  <c r="Q280" i="1"/>
  <c r="R280" i="1" s="1"/>
  <c r="S280" i="1" s="1"/>
  <c r="Q281" i="1"/>
  <c r="R281" i="1" s="1"/>
  <c r="S281" i="1" s="1"/>
  <c r="Q282" i="1"/>
  <c r="R282" i="1" s="1"/>
  <c r="S282" i="1" s="1"/>
  <c r="Q283" i="1"/>
  <c r="R283" i="1" s="1"/>
  <c r="S283" i="1" s="1"/>
  <c r="Q284" i="1"/>
  <c r="R284" i="1" s="1"/>
  <c r="S284" i="1" s="1"/>
  <c r="Q285" i="1"/>
  <c r="R285" i="1" s="1"/>
  <c r="S285" i="1" s="1"/>
  <c r="Q286" i="1"/>
  <c r="R286" i="1" s="1"/>
  <c r="S286" i="1" s="1"/>
  <c r="Q287" i="1"/>
  <c r="R287" i="1" s="1"/>
  <c r="S287" i="1" s="1"/>
  <c r="Q288" i="1"/>
  <c r="R288" i="1" s="1"/>
  <c r="S288" i="1" s="1"/>
  <c r="Q289" i="1"/>
  <c r="R289" i="1" s="1"/>
  <c r="S289" i="1" s="1"/>
  <c r="Q290" i="1"/>
  <c r="R290" i="1" s="1"/>
  <c r="S290" i="1" s="1"/>
  <c r="Q291" i="1"/>
  <c r="R291" i="1" s="1"/>
  <c r="S291" i="1" s="1"/>
  <c r="Q292" i="1"/>
  <c r="R292" i="1" s="1"/>
  <c r="S292" i="1" s="1"/>
  <c r="Q293" i="1"/>
  <c r="R293" i="1" s="1"/>
  <c r="S293" i="1" s="1"/>
  <c r="Q294" i="1"/>
  <c r="R294" i="1" s="1"/>
  <c r="S294" i="1" s="1"/>
  <c r="Q295" i="1"/>
  <c r="R295" i="1" s="1"/>
  <c r="S295" i="1" s="1"/>
  <c r="Q296" i="1"/>
  <c r="R296" i="1" s="1"/>
  <c r="S296" i="1" s="1"/>
  <c r="Q297" i="1"/>
  <c r="R297" i="1" s="1"/>
  <c r="S297" i="1" s="1"/>
  <c r="Q298" i="1"/>
  <c r="R298" i="1" s="1"/>
  <c r="S298" i="1" s="1"/>
  <c r="Q299" i="1"/>
  <c r="R299" i="1" s="1"/>
  <c r="S299" i="1" s="1"/>
  <c r="Q301" i="1"/>
  <c r="R301" i="1" s="1"/>
  <c r="S301" i="1" s="1"/>
  <c r="Q2" i="1"/>
  <c r="R2" i="1" s="1"/>
  <c r="S2" i="1" s="1"/>
  <c r="O303" i="1"/>
  <c r="Q303" i="1" s="1"/>
  <c r="R303" i="1" s="1"/>
  <c r="S303" i="1" s="1"/>
  <c r="O302" i="1"/>
  <c r="Q302" i="1" s="1"/>
  <c r="R302" i="1" s="1"/>
  <c r="S302" i="1" s="1"/>
  <c r="O300" i="1"/>
  <c r="Q300" i="1" s="1"/>
  <c r="R300" i="1" s="1"/>
  <c r="S300" i="1" s="1"/>
  <c r="O236" i="1"/>
  <c r="Q236" i="1" s="1"/>
  <c r="R236" i="1" s="1"/>
  <c r="S236" i="1" s="1"/>
  <c r="O234" i="1"/>
  <c r="Q234" i="1" s="1"/>
  <c r="R234" i="1" s="1"/>
  <c r="S234" i="1" s="1"/>
  <c r="O218" i="1"/>
  <c r="Q218" i="1" s="1"/>
  <c r="R218" i="1" s="1"/>
  <c r="S218" i="1" s="1"/>
  <c r="O217" i="1"/>
  <c r="Q217" i="1" s="1"/>
  <c r="R217" i="1" s="1"/>
  <c r="S217" i="1" s="1"/>
  <c r="O216" i="1"/>
  <c r="Q216" i="1" s="1"/>
  <c r="R216" i="1" s="1"/>
  <c r="S216" i="1" s="1"/>
  <c r="O188" i="1"/>
  <c r="Q188" i="1" s="1"/>
  <c r="R188" i="1" s="1"/>
  <c r="S188" i="1" s="1"/>
  <c r="O159" i="1"/>
  <c r="Q159" i="1" s="1"/>
  <c r="R159" i="1" s="1"/>
  <c r="S159" i="1" s="1"/>
  <c r="O126" i="1"/>
  <c r="Q126" i="1" s="1"/>
  <c r="R126" i="1" s="1"/>
  <c r="S126" i="1" s="1"/>
  <c r="O62" i="1"/>
  <c r="Q62" i="1" s="1"/>
  <c r="R62" i="1" s="1"/>
  <c r="S62" i="1" s="1"/>
  <c r="O58" i="1"/>
  <c r="Q58" i="1" s="1"/>
  <c r="R58" i="1" s="1"/>
  <c r="S58" i="1" s="1"/>
  <c r="O50" i="1"/>
  <c r="Q50" i="1" s="1"/>
  <c r="R50" i="1" s="1"/>
  <c r="S50" i="1" s="1"/>
  <c r="O32" i="1"/>
  <c r="Q32" i="1" s="1"/>
  <c r="R32" i="1" s="1"/>
  <c r="S32" i="1" s="1"/>
  <c r="O16" i="1"/>
  <c r="Q16" i="1" s="1"/>
  <c r="R16" i="1" s="1"/>
  <c r="S16" i="1" s="1"/>
  <c r="O14" i="1"/>
  <c r="Q14" i="1" s="1"/>
  <c r="R14" i="1" s="1"/>
  <c r="S14" i="1" s="1"/>
  <c r="S304" i="1" l="1"/>
  <c r="Q308" i="1" s="1"/>
</calcChain>
</file>

<file path=xl/sharedStrings.xml><?xml version="1.0" encoding="utf-8"?>
<sst xmlns="http://schemas.openxmlformats.org/spreadsheetml/2006/main" count="3331" uniqueCount="1001">
  <si>
    <t>NUMEROMANDATO</t>
  </si>
  <si>
    <t>NUMEROPAGAMENTO</t>
  </si>
  <si>
    <t>DATAREGISTRAZIONE_MANDATO</t>
  </si>
  <si>
    <t>DATAREGISTRAZIONE_PAGAMENTO</t>
  </si>
  <si>
    <t>IMPORTOTOTALE_MANDATO</t>
  </si>
  <si>
    <t>IMPORTOTOTALE_PAGAMENTO</t>
  </si>
  <si>
    <t>FORNITORE</t>
  </si>
  <si>
    <t>NUMEROFATTURA</t>
  </si>
  <si>
    <t>TIPO</t>
  </si>
  <si>
    <t>DATAFATTURAFORNITORE</t>
  </si>
  <si>
    <t>DATA_REGISTRAZIONE</t>
  </si>
  <si>
    <t>IMPORTOFATTURA</t>
  </si>
  <si>
    <t>IMPORTOPARTITA</t>
  </si>
  <si>
    <t>IMPORTOPAGAMENTO</t>
  </si>
  <si>
    <t>DATATRASMISSIONE</t>
  </si>
  <si>
    <t>CONTO</t>
  </si>
  <si>
    <t>201</t>
  </si>
  <si>
    <t>1068300</t>
  </si>
  <si>
    <t>08-FEB-19</t>
  </si>
  <si>
    <t>15-FEB-19</t>
  </si>
  <si>
    <t>ISTITUTO BIOCHIM.ITAL.LORENZINI (*) SPA</t>
  </si>
  <si>
    <t>5262/P1</t>
  </si>
  <si>
    <t>Ft Acquisti FEPA</t>
  </si>
  <si>
    <t>28-NOV-18</t>
  </si>
  <si>
    <t>30-NOV-18</t>
  </si>
  <si>
    <t>204070201</t>
  </si>
  <si>
    <t>5421/P1</t>
  </si>
  <si>
    <t>07-DIC-18</t>
  </si>
  <si>
    <t>10-DIC-18</t>
  </si>
  <si>
    <t>5049/P1</t>
  </si>
  <si>
    <t>14-NOV-18</t>
  </si>
  <si>
    <t>15-NOV-18</t>
  </si>
  <si>
    <t>205</t>
  </si>
  <si>
    <t>1068304</t>
  </si>
  <si>
    <t>ENI GAS E LUCE SPA</t>
  </si>
  <si>
    <t>G186010662</t>
  </si>
  <si>
    <t>04-DIC-18</t>
  </si>
  <si>
    <t>17-GEN-19</t>
  </si>
  <si>
    <t>G186010663</t>
  </si>
  <si>
    <t>123</t>
  </si>
  <si>
    <t>1067509</t>
  </si>
  <si>
    <t>22-GEN-19</t>
  </si>
  <si>
    <t>05-FEB-19</t>
  </si>
  <si>
    <t>LEGISLAZIONE TECNICA S.R.L.</t>
  </si>
  <si>
    <t>642/2018/PA</t>
  </si>
  <si>
    <t>16-NOV-18</t>
  </si>
  <si>
    <t>235</t>
  </si>
  <si>
    <t>1068604</t>
  </si>
  <si>
    <t>13-FEB-19</t>
  </si>
  <si>
    <t>22-FEB-19</t>
  </si>
  <si>
    <t>ZENTIVA ITALIA SRL</t>
  </si>
  <si>
    <t>420000563</t>
  </si>
  <si>
    <t>420000086</t>
  </si>
  <si>
    <t>17-OTT-18</t>
  </si>
  <si>
    <t>05-NOV-18</t>
  </si>
  <si>
    <t>420000087</t>
  </si>
  <si>
    <t>329</t>
  </si>
  <si>
    <t>1069121</t>
  </si>
  <si>
    <t>26-FEB-19</t>
  </si>
  <si>
    <t>07-MAR-19</t>
  </si>
  <si>
    <t>COCCI LUCIA</t>
  </si>
  <si>
    <t>4PA</t>
  </si>
  <si>
    <t>11-FEB-19</t>
  </si>
  <si>
    <t>12-FEB-19</t>
  </si>
  <si>
    <t>204070203</t>
  </si>
  <si>
    <t>330</t>
  </si>
  <si>
    <t>1069122</t>
  </si>
  <si>
    <t>BRUNO VALENTINA</t>
  </si>
  <si>
    <t>FPA 2/19</t>
  </si>
  <si>
    <t>153</t>
  </si>
  <si>
    <t>1067527</t>
  </si>
  <si>
    <t>29-GEN-19</t>
  </si>
  <si>
    <t>FRANCESCO FORNARI</t>
  </si>
  <si>
    <t>76</t>
  </si>
  <si>
    <t>02-MAG-17</t>
  </si>
  <si>
    <t>08-MAG-17</t>
  </si>
  <si>
    <t>03-MAG-17</t>
  </si>
  <si>
    <t>263</t>
  </si>
  <si>
    <t>1068808</t>
  </si>
  <si>
    <t>19-FEB-19</t>
  </si>
  <si>
    <t>28-FEB-19</t>
  </si>
  <si>
    <t>HOSPITAL LINE S.R.L. (*)</t>
  </si>
  <si>
    <t>620251149</t>
  </si>
  <si>
    <t>Ft. Ac.2</t>
  </si>
  <si>
    <t>06-MAG-13</t>
  </si>
  <si>
    <t>09-MAG-13</t>
  </si>
  <si>
    <t>405</t>
  </si>
  <si>
    <t>1069608</t>
  </si>
  <si>
    <t>08-MAR-19</t>
  </si>
  <si>
    <t>19-MAR-19</t>
  </si>
  <si>
    <t>ADI.LU' SRL</t>
  </si>
  <si>
    <t>000006-2018-ADILU</t>
  </si>
  <si>
    <t>26-OTT-18</t>
  </si>
  <si>
    <t>23-NOV-18</t>
  </si>
  <si>
    <t>22-NOV-18</t>
  </si>
  <si>
    <t>446</t>
  </si>
  <si>
    <t>1069618</t>
  </si>
  <si>
    <t>13-MAR-19</t>
  </si>
  <si>
    <t>GUERBET IMAGING ITALY S.R.L.</t>
  </si>
  <si>
    <t>674333815</t>
  </si>
  <si>
    <t>22-AGO-13</t>
  </si>
  <si>
    <t>26-AGO-13</t>
  </si>
  <si>
    <t>164</t>
  </si>
  <si>
    <t>1067707</t>
  </si>
  <si>
    <t>31-GEN-19</t>
  </si>
  <si>
    <t>07-FEB-19</t>
  </si>
  <si>
    <t>MASSIMIANI GIOIA</t>
  </si>
  <si>
    <t>1/FE</t>
  </si>
  <si>
    <t>24-GEN-19</t>
  </si>
  <si>
    <t>28-GEN-19</t>
  </si>
  <si>
    <t>25-GEN-19</t>
  </si>
  <si>
    <t>246</t>
  </si>
  <si>
    <t>1068613</t>
  </si>
  <si>
    <t>14-FEB-19</t>
  </si>
  <si>
    <t>MENGARELLI ING.SAMANTHA</t>
  </si>
  <si>
    <t>1</t>
  </si>
  <si>
    <t>06-FEB-19</t>
  </si>
  <si>
    <t>357</t>
  </si>
  <si>
    <t>1069510</t>
  </si>
  <si>
    <t>15-MAR-19</t>
  </si>
  <si>
    <t>MANNISI ELENA</t>
  </si>
  <si>
    <t>2</t>
  </si>
  <si>
    <t>250</t>
  </si>
  <si>
    <t>1068804</t>
  </si>
  <si>
    <t>ZANNINO SILVANA</t>
  </si>
  <si>
    <t>215</t>
  </si>
  <si>
    <t>1068314</t>
  </si>
  <si>
    <t>CHIOFALO BENITO</t>
  </si>
  <si>
    <t>FPA 1/19</t>
  </si>
  <si>
    <t>01-FEB-19</t>
  </si>
  <si>
    <t>04-FEB-19</t>
  </si>
  <si>
    <t>28</t>
  </si>
  <si>
    <t>1067206</t>
  </si>
  <si>
    <t>16-GEN-19</t>
  </si>
  <si>
    <t>CHIEFARI ALFONSINA</t>
  </si>
  <si>
    <t>02-GEN-19</t>
  </si>
  <si>
    <t>08-GEN-19</t>
  </si>
  <si>
    <t>03-GEN-19</t>
  </si>
  <si>
    <t>203</t>
  </si>
  <si>
    <t>1068302</t>
  </si>
  <si>
    <t>SOI SPA</t>
  </si>
  <si>
    <t>125/18PA</t>
  </si>
  <si>
    <t>22-MAG-18</t>
  </si>
  <si>
    <t>28-MAG-18</t>
  </si>
  <si>
    <t>23-MAG-18</t>
  </si>
  <si>
    <t>223</t>
  </si>
  <si>
    <t>1068320</t>
  </si>
  <si>
    <t>PICCIONI DANIELA</t>
  </si>
  <si>
    <t>31/PA</t>
  </si>
  <si>
    <t>18-GEN-19</t>
  </si>
  <si>
    <t>21-GEN-19</t>
  </si>
  <si>
    <t>52</t>
  </si>
  <si>
    <t>1067121</t>
  </si>
  <si>
    <t>LIFE TECHNOLOGIES ITALIA FIL. LIFE TECHNOLOGIES EUROPE BV EX</t>
  </si>
  <si>
    <t>18984534</t>
  </si>
  <si>
    <t>18984325</t>
  </si>
  <si>
    <t>03-DIC-18</t>
  </si>
  <si>
    <t>06-DIC-18</t>
  </si>
  <si>
    <t>18984679</t>
  </si>
  <si>
    <t>05-DIC-18</t>
  </si>
  <si>
    <t>18984792</t>
  </si>
  <si>
    <t>11-DIC-18</t>
  </si>
  <si>
    <t>149</t>
  </si>
  <si>
    <t>1067523</t>
  </si>
  <si>
    <t>OSLO SRL</t>
  </si>
  <si>
    <t>E138/2018</t>
  </si>
  <si>
    <t>26-NOV-18</t>
  </si>
  <si>
    <t>272</t>
  </si>
  <si>
    <t>1069008</t>
  </si>
  <si>
    <t>21-FEB-19</t>
  </si>
  <si>
    <t>05-MAR-19</t>
  </si>
  <si>
    <t>PROFARMA SRLS</t>
  </si>
  <si>
    <t>FATTPA 405_18</t>
  </si>
  <si>
    <t>274</t>
  </si>
  <si>
    <t>1069010</t>
  </si>
  <si>
    <t>ALMIRALL S.P.A.</t>
  </si>
  <si>
    <t>109131</t>
  </si>
  <si>
    <t>23-DIC-11</t>
  </si>
  <si>
    <t>31-DIC-12</t>
  </si>
  <si>
    <t>104</t>
  </si>
  <si>
    <t>1067013</t>
  </si>
  <si>
    <t>Springer Customer Service</t>
  </si>
  <si>
    <t>2936125704</t>
  </si>
  <si>
    <t>AC Registro Acq. IVA CEE</t>
  </si>
  <si>
    <t>12-OTT-18</t>
  </si>
  <si>
    <t>29-OTT-18</t>
  </si>
  <si>
    <t>204070202</t>
  </si>
  <si>
    <t>162</t>
  </si>
  <si>
    <t>1067705</t>
  </si>
  <si>
    <t>PESCE ALESSANDRO</t>
  </si>
  <si>
    <t>3/FE</t>
  </si>
  <si>
    <t>15-GEN-19</t>
  </si>
  <si>
    <t>2/FE</t>
  </si>
  <si>
    <t>253</t>
  </si>
  <si>
    <t>1068615</t>
  </si>
  <si>
    <t>KIWA CERMET IDEA S.R.L.</t>
  </si>
  <si>
    <t>31-OTT-18</t>
  </si>
  <si>
    <t>397</t>
  </si>
  <si>
    <t>1069606</t>
  </si>
  <si>
    <t>RENZI DANIELA</t>
  </si>
  <si>
    <t>3/2019</t>
  </si>
  <si>
    <t>447</t>
  </si>
  <si>
    <t>1069619</t>
  </si>
  <si>
    <t>14-MAR-19</t>
  </si>
  <si>
    <t>PROPAC S.R.L.</t>
  </si>
  <si>
    <t>V30000219</t>
  </si>
  <si>
    <t>448</t>
  </si>
  <si>
    <t>1069620</t>
  </si>
  <si>
    <t>PELLEGRINI SPA</t>
  </si>
  <si>
    <t>18TP00000025</t>
  </si>
  <si>
    <t>24-DIC-18</t>
  </si>
  <si>
    <t>20-DIC-18</t>
  </si>
  <si>
    <t>18TP00000031</t>
  </si>
  <si>
    <t>18TP00000026</t>
  </si>
  <si>
    <t>18TP00000035</t>
  </si>
  <si>
    <t>31-DIC-18</t>
  </si>
  <si>
    <t>09-GEN-19</t>
  </si>
  <si>
    <t>457</t>
  </si>
  <si>
    <t>1069626</t>
  </si>
  <si>
    <t>UNIV.TOR VERGATA -DIPARTIMENTO DI BIOLOGIA</t>
  </si>
  <si>
    <t>dip00393-0030/2018</t>
  </si>
  <si>
    <t>17-DIC-18</t>
  </si>
  <si>
    <t>168</t>
  </si>
  <si>
    <t>1067800</t>
  </si>
  <si>
    <t>UNIVERSITA' CAMPUS BIO-MEDICO ROMA</t>
  </si>
  <si>
    <t>121/16</t>
  </si>
  <si>
    <t>25-OTT-18</t>
  </si>
  <si>
    <t>20-NOV-18</t>
  </si>
  <si>
    <t>123/16</t>
  </si>
  <si>
    <t>19</t>
  </si>
  <si>
    <t>1067201</t>
  </si>
  <si>
    <t>CASTIGLIONE MELINA NICOLETTA</t>
  </si>
  <si>
    <t>000010-2018-PA</t>
  </si>
  <si>
    <t>349</t>
  </si>
  <si>
    <t>1069502</t>
  </si>
  <si>
    <t>BRASSETTI ALDO</t>
  </si>
  <si>
    <t>2/E</t>
  </si>
  <si>
    <t>16-FEB-19</t>
  </si>
  <si>
    <t>18-FEB-19</t>
  </si>
  <si>
    <t>1/E</t>
  </si>
  <si>
    <t>461</t>
  </si>
  <si>
    <t>1069630</t>
  </si>
  <si>
    <t>DE RANIERI CRISTIANA</t>
  </si>
  <si>
    <t>Ft. Acquisti</t>
  </si>
  <si>
    <t>209</t>
  </si>
  <si>
    <t>1068309</t>
  </si>
  <si>
    <t>AMD ESAFARMA SRL</t>
  </si>
  <si>
    <t>1819</t>
  </si>
  <si>
    <t>19-DIC-18</t>
  </si>
  <si>
    <t>216</t>
  </si>
  <si>
    <t>1068315</t>
  </si>
  <si>
    <t>ANNUNZIATA SALVATORE</t>
  </si>
  <si>
    <t>FATTPA 8_19</t>
  </si>
  <si>
    <t>221</t>
  </si>
  <si>
    <t>1068318</t>
  </si>
  <si>
    <t>PA/2019/0013</t>
  </si>
  <si>
    <t>126</t>
  </si>
  <si>
    <t>1067512</t>
  </si>
  <si>
    <t>ANGELANTONI LIFE SCIENCE SRL</t>
  </si>
  <si>
    <t>VPA1800277</t>
  </si>
  <si>
    <t>12-NOV-18</t>
  </si>
  <si>
    <t>09-NOV-18</t>
  </si>
  <si>
    <t>190</t>
  </si>
  <si>
    <t>1067909</t>
  </si>
  <si>
    <t>SOCIETA' PER IL POLO TECNOLOGICO INDUSTRIALE ROMANO SPA</t>
  </si>
  <si>
    <t>70/E</t>
  </si>
  <si>
    <t>14-DIC-18</t>
  </si>
  <si>
    <t>233</t>
  </si>
  <si>
    <t>1068602</t>
  </si>
  <si>
    <t>HMC PREMEDICAL SPA</t>
  </si>
  <si>
    <t>000721/PA</t>
  </si>
  <si>
    <t>08-NOV-18</t>
  </si>
  <si>
    <t>000851/PA</t>
  </si>
  <si>
    <t>27-DIC-18</t>
  </si>
  <si>
    <t>28-DIC-18</t>
  </si>
  <si>
    <t>234</t>
  </si>
  <si>
    <t>1068603</t>
  </si>
  <si>
    <t>CLINIGEN HEALTHCARE LTD</t>
  </si>
  <si>
    <t>sin111490</t>
  </si>
  <si>
    <t>30-GEN-17</t>
  </si>
  <si>
    <t>07-FEB-17</t>
  </si>
  <si>
    <t>241</t>
  </si>
  <si>
    <t>1068608</t>
  </si>
  <si>
    <t>CAPOCCIA ROBERTA</t>
  </si>
  <si>
    <t>1/PA 2019</t>
  </si>
  <si>
    <t>243</t>
  </si>
  <si>
    <t>1068610</t>
  </si>
  <si>
    <t>KRASNIQI EISELD</t>
  </si>
  <si>
    <t>325</t>
  </si>
  <si>
    <t>1069117</t>
  </si>
  <si>
    <t>CAPPELLI SONIA</t>
  </si>
  <si>
    <t>FATTPA 2_19</t>
  </si>
  <si>
    <t>151</t>
  </si>
  <si>
    <t>1067525</t>
  </si>
  <si>
    <t>HINDAWI LIMITED</t>
  </si>
  <si>
    <t>18281/2018</t>
  </si>
  <si>
    <t>06-NOV-18</t>
  </si>
  <si>
    <t>199</t>
  </si>
  <si>
    <t>1068011</t>
  </si>
  <si>
    <t>BRACCO IMAGING ITALIA S.R.L.</t>
  </si>
  <si>
    <t>1808116545</t>
  </si>
  <si>
    <t>13-NOV-18</t>
  </si>
  <si>
    <t>1808115904</t>
  </si>
  <si>
    <t>30-OTT-18</t>
  </si>
  <si>
    <t>1808118767</t>
  </si>
  <si>
    <t>21-DIC-18</t>
  </si>
  <si>
    <t>1808118534</t>
  </si>
  <si>
    <t>18-DIC-18</t>
  </si>
  <si>
    <t>266</t>
  </si>
  <si>
    <t>1069001</t>
  </si>
  <si>
    <t>20-FEB-19</t>
  </si>
  <si>
    <t>DAVI MEDICA S.R.L.</t>
  </si>
  <si>
    <t>2164</t>
  </si>
  <si>
    <t>28-AGO-14</t>
  </si>
  <si>
    <t>05-SET-14</t>
  </si>
  <si>
    <t>270</t>
  </si>
  <si>
    <t>1069005</t>
  </si>
  <si>
    <t>ACEA ATO 2 S.P.A.</t>
  </si>
  <si>
    <t>31-GEN-15</t>
  </si>
  <si>
    <t>2014/2491373</t>
  </si>
  <si>
    <t>24-DIC-14</t>
  </si>
  <si>
    <t>0150020150000215900</t>
  </si>
  <si>
    <t>31-MAR-15</t>
  </si>
  <si>
    <t>13-NOV-15</t>
  </si>
  <si>
    <t>21-APR-15</t>
  </si>
  <si>
    <t>444</t>
  </si>
  <si>
    <t>1069616</t>
  </si>
  <si>
    <t>LEXMEDIA SRL</t>
  </si>
  <si>
    <t>3099/PA</t>
  </si>
  <si>
    <t>458</t>
  </si>
  <si>
    <t>1069627</t>
  </si>
  <si>
    <t>COLELLI EMANUELLA</t>
  </si>
  <si>
    <t>17-GIU-16</t>
  </si>
  <si>
    <t>04-DIC-15</t>
  </si>
  <si>
    <t>3</t>
  </si>
  <si>
    <t>06-OTT-16</t>
  </si>
  <si>
    <t>355</t>
  </si>
  <si>
    <t>1069508</t>
  </si>
  <si>
    <t>VIETTI MICHELINA VERONICA</t>
  </si>
  <si>
    <t>01-MAR-19</t>
  </si>
  <si>
    <t>27-FEB-19</t>
  </si>
  <si>
    <t>259</t>
  </si>
  <si>
    <t>1068805</t>
  </si>
  <si>
    <t>SANOFI PASTEUR MSD</t>
  </si>
  <si>
    <t>0086246395</t>
  </si>
  <si>
    <t>24-MAR-15</t>
  </si>
  <si>
    <t>22-OTT-15</t>
  </si>
  <si>
    <t>17-SET-15</t>
  </si>
  <si>
    <t>208</t>
  </si>
  <si>
    <t>1068308</t>
  </si>
  <si>
    <t>ALL OFFICE SRL</t>
  </si>
  <si>
    <t>000022-2018-FATT PA</t>
  </si>
  <si>
    <t>12-DIC-18</t>
  </si>
  <si>
    <t>47</t>
  </si>
  <si>
    <t>1067117</t>
  </si>
  <si>
    <t>BIGAZZI VALENTINA</t>
  </si>
  <si>
    <t>09</t>
  </si>
  <si>
    <t>15-DIC-18</t>
  </si>
  <si>
    <t>50</t>
  </si>
  <si>
    <t>1067119</t>
  </si>
  <si>
    <t>TILLOMED ITALIA SRL</t>
  </si>
  <si>
    <t>1908/PA</t>
  </si>
  <si>
    <t>1885/PA</t>
  </si>
  <si>
    <t>1584/PA</t>
  </si>
  <si>
    <t>19-NOV-18</t>
  </si>
  <si>
    <t>1504/PA</t>
  </si>
  <si>
    <t>07-NOV-18</t>
  </si>
  <si>
    <t>87</t>
  </si>
  <si>
    <t>1067151</t>
  </si>
  <si>
    <t>SPUGNINI ENRICO PIERLUIGI</t>
  </si>
  <si>
    <t>13</t>
  </si>
  <si>
    <t>10-GEN-19</t>
  </si>
  <si>
    <t>108</t>
  </si>
  <si>
    <t>1067167</t>
  </si>
  <si>
    <t>THERMO FISHER SCIENTIFIC MILANO SRL</t>
  </si>
  <si>
    <t>9161015352</t>
  </si>
  <si>
    <t>21-GIU-18</t>
  </si>
  <si>
    <t>27-GIU-18</t>
  </si>
  <si>
    <t>26-GIU-18</t>
  </si>
  <si>
    <t>9161015377</t>
  </si>
  <si>
    <t>16-LUG-18</t>
  </si>
  <si>
    <t>04-LUG-18</t>
  </si>
  <si>
    <t>9161015253</t>
  </si>
  <si>
    <t>29-MAG-18</t>
  </si>
  <si>
    <t>31-MAG-18</t>
  </si>
  <si>
    <t>9161015373</t>
  </si>
  <si>
    <t>27-LUG-18</t>
  </si>
  <si>
    <t>10-LUG-18</t>
  </si>
  <si>
    <t>9161015268</t>
  </si>
  <si>
    <t>30-MAG-18</t>
  </si>
  <si>
    <t>9161015236</t>
  </si>
  <si>
    <t>24-MAG-18</t>
  </si>
  <si>
    <t>12-GIU-18</t>
  </si>
  <si>
    <t>9161015366</t>
  </si>
  <si>
    <t>02-LUG-18</t>
  </si>
  <si>
    <t>9161015360</t>
  </si>
  <si>
    <t>25-GIU-18</t>
  </si>
  <si>
    <t>9161015275</t>
  </si>
  <si>
    <t>01-GIU-18</t>
  </si>
  <si>
    <t>25</t>
  </si>
  <si>
    <t>1067203</t>
  </si>
  <si>
    <t>GIORDANO CAROLINA</t>
  </si>
  <si>
    <t>01/2019</t>
  </si>
  <si>
    <t>04-GEN-19</t>
  </si>
  <si>
    <t>49</t>
  </si>
  <si>
    <t>1067118</t>
  </si>
  <si>
    <t>ALBANESE ROSALINDA</t>
  </si>
  <si>
    <t>147</t>
  </si>
  <si>
    <t>1067521</t>
  </si>
  <si>
    <t>MEDITALIA SAS IMPORT/EXPORT</t>
  </si>
  <si>
    <t>2/1536</t>
  </si>
  <si>
    <t>2/1688</t>
  </si>
  <si>
    <t>13-DIC-18</t>
  </si>
  <si>
    <t>22</t>
  </si>
  <si>
    <t>1069300</t>
  </si>
  <si>
    <t>12-MAR-19</t>
  </si>
  <si>
    <t>VOTTARI SEBASTIANO</t>
  </si>
  <si>
    <t>350</t>
  </si>
  <si>
    <t>1069503</t>
  </si>
  <si>
    <t>DI TRAGLIA SILVIA</t>
  </si>
  <si>
    <t>FATTPA 3_19</t>
  </si>
  <si>
    <t>04-MAR-19</t>
  </si>
  <si>
    <t>46</t>
  </si>
  <si>
    <t>1067116</t>
  </si>
  <si>
    <t>LAURETTA ROSA</t>
  </si>
  <si>
    <t>13/PA</t>
  </si>
  <si>
    <t>445</t>
  </si>
  <si>
    <t>1069617</t>
  </si>
  <si>
    <t>IMMAGINI E TECNOLOGIE</t>
  </si>
  <si>
    <t>10/PA</t>
  </si>
  <si>
    <t>30</t>
  </si>
  <si>
    <t>1067208</t>
  </si>
  <si>
    <t>425</t>
  </si>
  <si>
    <t>1069569</t>
  </si>
  <si>
    <t>11-MAR-19</t>
  </si>
  <si>
    <t>ASL ROMA 1</t>
  </si>
  <si>
    <t>85</t>
  </si>
  <si>
    <t>25-FEB-19</t>
  </si>
  <si>
    <t>204050622</t>
  </si>
  <si>
    <t>84</t>
  </si>
  <si>
    <t>83</t>
  </si>
  <si>
    <t>88</t>
  </si>
  <si>
    <t>1067152</t>
  </si>
  <si>
    <t>CAPRIOLI GIANLUCA</t>
  </si>
  <si>
    <t>207</t>
  </si>
  <si>
    <t>1068307</t>
  </si>
  <si>
    <t>ADI BAR S.R.L.</t>
  </si>
  <si>
    <t>FATTPA 13_18</t>
  </si>
  <si>
    <t>124</t>
  </si>
  <si>
    <t>1067510</t>
  </si>
  <si>
    <t>U. LA SAPIENZA DIP. SCIENZE ANATOMICHE</t>
  </si>
  <si>
    <t>V315E-6</t>
  </si>
  <si>
    <t>V315E-3</t>
  </si>
  <si>
    <t>181</t>
  </si>
  <si>
    <t>1067907</t>
  </si>
  <si>
    <t>POLISTUDIUM SRL</t>
  </si>
  <si>
    <t>2-PA</t>
  </si>
  <si>
    <t>224</t>
  </si>
  <si>
    <t>1068400</t>
  </si>
  <si>
    <t>FARM SRL</t>
  </si>
  <si>
    <t>18/PA</t>
  </si>
  <si>
    <t>238</t>
  </si>
  <si>
    <t>1068606</t>
  </si>
  <si>
    <t>AVAS PHARMACEUTICALS SRL</t>
  </si>
  <si>
    <t>5726</t>
  </si>
  <si>
    <t>3196</t>
  </si>
  <si>
    <t>18-GIU-18</t>
  </si>
  <si>
    <t>20-GIU-18</t>
  </si>
  <si>
    <t>6634</t>
  </si>
  <si>
    <t>6138</t>
  </si>
  <si>
    <t>27-NOV-18</t>
  </si>
  <si>
    <t>5683</t>
  </si>
  <si>
    <t>138</t>
  </si>
  <si>
    <t>1067516</t>
  </si>
  <si>
    <t>ENVIGO RMS SRL</t>
  </si>
  <si>
    <t>18002537</t>
  </si>
  <si>
    <t>29-NOV-18</t>
  </si>
  <si>
    <t>146</t>
  </si>
  <si>
    <t>1067520</t>
  </si>
  <si>
    <t>MEDICOMM SRL</t>
  </si>
  <si>
    <t>371/P</t>
  </si>
  <si>
    <t>21-NOV-18</t>
  </si>
  <si>
    <t>200</t>
  </si>
  <si>
    <t>1068012</t>
  </si>
  <si>
    <t>BUHLMANN ITALIA S.R.L.</t>
  </si>
  <si>
    <t>2070263</t>
  </si>
  <si>
    <t>2070313</t>
  </si>
  <si>
    <t>MEDLINE INTERNATIONAL ITALY SRL</t>
  </si>
  <si>
    <t>10-GIU-13</t>
  </si>
  <si>
    <t>271</t>
  </si>
  <si>
    <t>1069006</t>
  </si>
  <si>
    <t>POLYTECH HEALTH &amp; AESTHETICS ITALIA  SRL</t>
  </si>
  <si>
    <t>Pa18-0647</t>
  </si>
  <si>
    <t>Pa18-0583</t>
  </si>
  <si>
    <t>Pa18-0646</t>
  </si>
  <si>
    <t>Pa18-0582</t>
  </si>
  <si>
    <t>177</t>
  </si>
  <si>
    <t>1068200</t>
  </si>
  <si>
    <t>ITC FARMA S.R.L.</t>
  </si>
  <si>
    <t>2270</t>
  </si>
  <si>
    <t>195</t>
  </si>
  <si>
    <t>1068202</t>
  </si>
  <si>
    <t>AVV. PAOLA BAGLIO</t>
  </si>
  <si>
    <t>244</t>
  </si>
  <si>
    <t>1068611</t>
  </si>
  <si>
    <t>COSTANTINI MANUELA</t>
  </si>
  <si>
    <t>358</t>
  </si>
  <si>
    <t>1069511</t>
  </si>
  <si>
    <t>FATTPA 9_19</t>
  </si>
  <si>
    <t>249</t>
  </si>
  <si>
    <t>1068803</t>
  </si>
  <si>
    <t>MONETTI FLAVIO</t>
  </si>
  <si>
    <t>02-2019-PA</t>
  </si>
  <si>
    <t>102</t>
  </si>
  <si>
    <t>1067012</t>
  </si>
  <si>
    <t>VALIANTE MICHELE</t>
  </si>
  <si>
    <t>1PA</t>
  </si>
  <si>
    <t>07-GEN-19</t>
  </si>
  <si>
    <t>23</t>
  </si>
  <si>
    <t>1067202</t>
  </si>
  <si>
    <t>FAIELLA ADRIANA</t>
  </si>
  <si>
    <t>FATTPA 1_19</t>
  </si>
  <si>
    <t>26</t>
  </si>
  <si>
    <t>1067204</t>
  </si>
  <si>
    <t>CAPPELLI FEDERICO</t>
  </si>
  <si>
    <t>29</t>
  </si>
  <si>
    <t>1067207</t>
  </si>
  <si>
    <t>SILVIA FOCARELLI</t>
  </si>
  <si>
    <t>FatPAM  1-2019</t>
  </si>
  <si>
    <t>06-GEN-19</t>
  </si>
  <si>
    <t>222</t>
  </si>
  <si>
    <t>1068319</t>
  </si>
  <si>
    <t>MAGALOTTI LEONARDO</t>
  </si>
  <si>
    <t>3-2018-FE</t>
  </si>
  <si>
    <t>1-2018-FE</t>
  </si>
  <si>
    <t>2-2018-FE</t>
  </si>
  <si>
    <t>227</t>
  </si>
  <si>
    <t>1068322</t>
  </si>
  <si>
    <t>TIMARCO CHIARA</t>
  </si>
  <si>
    <t>2PA</t>
  </si>
  <si>
    <t>155</t>
  </si>
  <si>
    <t>1067529</t>
  </si>
  <si>
    <t>I.N.T. FONDAZIONE G.PASCALE</t>
  </si>
  <si>
    <t>4-98</t>
  </si>
  <si>
    <t>21-LUG-17</t>
  </si>
  <si>
    <t>01-AGO-17</t>
  </si>
  <si>
    <t>24-LUG-17</t>
  </si>
  <si>
    <t>4-58</t>
  </si>
  <si>
    <t>03-MAG-18</t>
  </si>
  <si>
    <t>04-MAG-18</t>
  </si>
  <si>
    <t>273</t>
  </si>
  <si>
    <t>1069009</t>
  </si>
  <si>
    <t>STAMPA SUD SRL</t>
  </si>
  <si>
    <t>1799/PA</t>
  </si>
  <si>
    <t>1798/PA</t>
  </si>
  <si>
    <t>1686/PA</t>
  </si>
  <si>
    <t>1685/PA</t>
  </si>
  <si>
    <t>236</t>
  </si>
  <si>
    <t>1069201</t>
  </si>
  <si>
    <t>VALEAS SPA</t>
  </si>
  <si>
    <t>2018-V1 -0012359</t>
  </si>
  <si>
    <t>1066900</t>
  </si>
  <si>
    <t>14-GEN-19</t>
  </si>
  <si>
    <t>000009-2018-PA</t>
  </si>
  <si>
    <t>6</t>
  </si>
  <si>
    <t>1066902</t>
  </si>
  <si>
    <t>PELLE FABIO</t>
  </si>
  <si>
    <t>FATTPA 14_18</t>
  </si>
  <si>
    <t>26-DIC-18</t>
  </si>
  <si>
    <t>169</t>
  </si>
  <si>
    <t>1067900</t>
  </si>
  <si>
    <t>BAR ARMANDO DI APUZZO DANIELA S.N.C</t>
  </si>
  <si>
    <t>FATTPA 5_16</t>
  </si>
  <si>
    <t>27-GIU-16</t>
  </si>
  <si>
    <t>30-LUG-16</t>
  </si>
  <si>
    <t>21-LUG-16</t>
  </si>
  <si>
    <t>170</t>
  </si>
  <si>
    <t>1067901</t>
  </si>
  <si>
    <t>DIVISOZERO SRL</t>
  </si>
  <si>
    <t>57/PA</t>
  </si>
  <si>
    <t>06-GIU-18</t>
  </si>
  <si>
    <t>171</t>
  </si>
  <si>
    <t>1067902</t>
  </si>
  <si>
    <t>89/PA</t>
  </si>
  <si>
    <t>05-OTT-18</t>
  </si>
  <si>
    <t>09-OTT-18</t>
  </si>
  <si>
    <t>08-OTT-18</t>
  </si>
  <si>
    <t>160</t>
  </si>
  <si>
    <t>1067703</t>
  </si>
  <si>
    <t>BEOMONTE ZOBEL</t>
  </si>
  <si>
    <t>01-GEN-19</t>
  </si>
  <si>
    <t>161</t>
  </si>
  <si>
    <t>1067704</t>
  </si>
  <si>
    <t>BUFALO ARABELLA</t>
  </si>
  <si>
    <t>163</t>
  </si>
  <si>
    <t>1067706</t>
  </si>
  <si>
    <t>30-GEN-19</t>
  </si>
  <si>
    <t>165</t>
  </si>
  <si>
    <t>1067708</t>
  </si>
  <si>
    <t>01-2019-PA</t>
  </si>
  <si>
    <t>11-GEN-19</t>
  </si>
  <si>
    <t>167</t>
  </si>
  <si>
    <t>1067710</t>
  </si>
  <si>
    <t>CARDONE COSIMO</t>
  </si>
  <si>
    <t>352</t>
  </si>
  <si>
    <t>1069505</t>
  </si>
  <si>
    <t>32</t>
  </si>
  <si>
    <t>1067106</t>
  </si>
  <si>
    <t>CAZAN ALEXIA TAMARIN</t>
  </si>
  <si>
    <t>10-APR-18</t>
  </si>
  <si>
    <t>45</t>
  </si>
  <si>
    <t>1067115</t>
  </si>
  <si>
    <t>6/PA 2018</t>
  </si>
  <si>
    <t>398</t>
  </si>
  <si>
    <t>1069607</t>
  </si>
  <si>
    <t>PRAGMA S.A.S.</t>
  </si>
  <si>
    <t>440</t>
  </si>
  <si>
    <t>1069613</t>
  </si>
  <si>
    <t>3V CHIMICA S.R.L.</t>
  </si>
  <si>
    <t>A1436</t>
  </si>
  <si>
    <t>37</t>
  </si>
  <si>
    <t>1067211</t>
  </si>
  <si>
    <t>CATANIA GIOVANNA</t>
  </si>
  <si>
    <t>FPA 3/18</t>
  </si>
  <si>
    <t>353</t>
  </si>
  <si>
    <t>1069506</t>
  </si>
  <si>
    <t>MOOSAVI FIROOZABADI MARJAN</t>
  </si>
  <si>
    <t>1/PA</t>
  </si>
  <si>
    <t>354</t>
  </si>
  <si>
    <t>1069507</t>
  </si>
  <si>
    <t>86</t>
  </si>
  <si>
    <t>1067008</t>
  </si>
  <si>
    <t>3/E</t>
  </si>
  <si>
    <t>103</t>
  </si>
  <si>
    <t>1067163</t>
  </si>
  <si>
    <t>206</t>
  </si>
  <si>
    <t>1068306</t>
  </si>
  <si>
    <t>ZOCCHI JACOPO</t>
  </si>
  <si>
    <t>3/001</t>
  </si>
  <si>
    <t>210</t>
  </si>
  <si>
    <t>1068310</t>
  </si>
  <si>
    <t>ARVAL SERVICE LEASE ITALIA SPA</t>
  </si>
  <si>
    <t>FC0002252962</t>
  </si>
  <si>
    <t>FC0002174222</t>
  </si>
  <si>
    <t>213</t>
  </si>
  <si>
    <t>1068312</t>
  </si>
  <si>
    <t>214</t>
  </si>
  <si>
    <t>1068313</t>
  </si>
  <si>
    <t>237</t>
  </si>
  <si>
    <t>1068605</t>
  </si>
  <si>
    <t>CALABRESI</t>
  </si>
  <si>
    <t>2639/2018</t>
  </si>
  <si>
    <t>2545/2018</t>
  </si>
  <si>
    <t>24-OTT-18</t>
  </si>
  <si>
    <t>327</t>
  </si>
  <si>
    <t>1069119</t>
  </si>
  <si>
    <t>FATTPA 4_19</t>
  </si>
  <si>
    <t>328</t>
  </si>
  <si>
    <t>1069120</t>
  </si>
  <si>
    <t>331</t>
  </si>
  <si>
    <t>1069123</t>
  </si>
  <si>
    <t>LOBASCIO ANNA MARIA</t>
  </si>
  <si>
    <t>127</t>
  </si>
  <si>
    <t>1067513</t>
  </si>
  <si>
    <t>APM SRL AZIENDA PRODOTTI MEDICALI</t>
  </si>
  <si>
    <t>VP  000541</t>
  </si>
  <si>
    <t>VP  000487</t>
  </si>
  <si>
    <t>19-OTT-18</t>
  </si>
  <si>
    <t>23-OTT-18</t>
  </si>
  <si>
    <t>VP  000499</t>
  </si>
  <si>
    <t>136</t>
  </si>
  <si>
    <t>1067514</t>
  </si>
  <si>
    <t>2059</t>
  </si>
  <si>
    <t>139</t>
  </si>
  <si>
    <t>1067517</t>
  </si>
  <si>
    <t>DREAMTOUR SRL</t>
  </si>
  <si>
    <t>4/PA</t>
  </si>
  <si>
    <t>5/PA</t>
  </si>
  <si>
    <t>145</t>
  </si>
  <si>
    <t>1067519</t>
  </si>
  <si>
    <t>MDHealthCare S.r.l.</t>
  </si>
  <si>
    <t>PA/41</t>
  </si>
  <si>
    <t>148</t>
  </si>
  <si>
    <t>1067522</t>
  </si>
  <si>
    <t>INDUSTRIA FARMACEUTICA NOVA ARGENTIA</t>
  </si>
  <si>
    <t>1827/PA</t>
  </si>
  <si>
    <t>198</t>
  </si>
  <si>
    <t>1068010</t>
  </si>
  <si>
    <t>BIOSONIC  S.R.L.</t>
  </si>
  <si>
    <t>63/2018/00</t>
  </si>
  <si>
    <t>268</t>
  </si>
  <si>
    <t>1069003</t>
  </si>
  <si>
    <t>2013000010038136</t>
  </si>
  <si>
    <t>05-GIU-13</t>
  </si>
  <si>
    <t>261</t>
  </si>
  <si>
    <t>1068806</t>
  </si>
  <si>
    <t>EURTIMBRI DI STEFANIA GERACI</t>
  </si>
  <si>
    <t>619</t>
  </si>
  <si>
    <t>22-SET-15</t>
  </si>
  <si>
    <t>20-OTT-15</t>
  </si>
  <si>
    <t>28-SET-15</t>
  </si>
  <si>
    <t>346</t>
  </si>
  <si>
    <t>1069137</t>
  </si>
  <si>
    <t>STEFANO MANDOLESI</t>
  </si>
  <si>
    <t>441</t>
  </si>
  <si>
    <t>1069614</t>
  </si>
  <si>
    <t>LEICA MICROSYSTEMS S.P.A.</t>
  </si>
  <si>
    <t>9700177980</t>
  </si>
  <si>
    <t>451</t>
  </si>
  <si>
    <t>1069623</t>
  </si>
  <si>
    <t>VWR INTERNATIONAL PBI S.R.L.</t>
  </si>
  <si>
    <t>3073393538</t>
  </si>
  <si>
    <t>3073389090</t>
  </si>
  <si>
    <t>3073389089</t>
  </si>
  <si>
    <t>3073392262</t>
  </si>
  <si>
    <t>3073389088</t>
  </si>
  <si>
    <t>3073389087</t>
  </si>
  <si>
    <t>3073392263</t>
  </si>
  <si>
    <t>3073390607</t>
  </si>
  <si>
    <t>3073390606</t>
  </si>
  <si>
    <t>3073195614</t>
  </si>
  <si>
    <t>21-DIC-17</t>
  </si>
  <si>
    <t>27-DIC-17</t>
  </si>
  <si>
    <t>1066800</t>
  </si>
  <si>
    <t>PICCOLI MARZIA</t>
  </si>
  <si>
    <t>1/FA</t>
  </si>
  <si>
    <t>10/A</t>
  </si>
  <si>
    <t>4</t>
  </si>
  <si>
    <t>1066801</t>
  </si>
  <si>
    <t>TUDERTI GABRIELE</t>
  </si>
  <si>
    <t>FPA 1/18</t>
  </si>
  <si>
    <t>211</t>
  </si>
  <si>
    <t>1068311</t>
  </si>
  <si>
    <t>CEA SPA</t>
  </si>
  <si>
    <t>X06725</t>
  </si>
  <si>
    <t>232</t>
  </si>
  <si>
    <t>1069200</t>
  </si>
  <si>
    <t>FISIOPHARMA S.R.L.</t>
  </si>
  <si>
    <t>002422/P.A</t>
  </si>
  <si>
    <t>53</t>
  </si>
  <si>
    <t>1067122</t>
  </si>
  <si>
    <t>FARMACEUTICA INTERNAZIONALE SRL</t>
  </si>
  <si>
    <t>2018/1026/PA</t>
  </si>
  <si>
    <t>23-LUG-18</t>
  </si>
  <si>
    <t>2018/1363/PA</t>
  </si>
  <si>
    <t>2018/1049/PA</t>
  </si>
  <si>
    <t>30-LUG-18</t>
  </si>
  <si>
    <t>1067150</t>
  </si>
  <si>
    <t>107</t>
  </si>
  <si>
    <t>1067166</t>
  </si>
  <si>
    <t>MARIO MIELI</t>
  </si>
  <si>
    <t>5</t>
  </si>
  <si>
    <t>Nd Acquisti</t>
  </si>
  <si>
    <t>20-DIC-17</t>
  </si>
  <si>
    <t>10-MAG-18</t>
  </si>
  <si>
    <t>35</t>
  </si>
  <si>
    <t>1067108</t>
  </si>
  <si>
    <t>MUSELLA MARTINA</t>
  </si>
  <si>
    <t>140</t>
  </si>
  <si>
    <t>1067518</t>
  </si>
  <si>
    <t>EXPO 2000 SRL</t>
  </si>
  <si>
    <t>37/01</t>
  </si>
  <si>
    <t>152</t>
  </si>
  <si>
    <t>1067526</t>
  </si>
  <si>
    <t>FERRETTI FRANCESCO</t>
  </si>
  <si>
    <t>5/E</t>
  </si>
  <si>
    <t>26-APR-17</t>
  </si>
  <si>
    <t>27-APR-17</t>
  </si>
  <si>
    <t>6/E</t>
  </si>
  <si>
    <t>11-MAG-17</t>
  </si>
  <si>
    <t>15-MAG-17</t>
  </si>
  <si>
    <t>1066901</t>
  </si>
  <si>
    <t>175</t>
  </si>
  <si>
    <t>1067905</t>
  </si>
  <si>
    <t>DE FILIPPIS MAURO</t>
  </si>
  <si>
    <t>FATTPA 7_18</t>
  </si>
  <si>
    <t>13-LUG-18</t>
  </si>
  <si>
    <t>19-LUG-18</t>
  </si>
  <si>
    <t>159</t>
  </si>
  <si>
    <t>1067702</t>
  </si>
  <si>
    <t>FATTPA 16_18</t>
  </si>
  <si>
    <t>166</t>
  </si>
  <si>
    <t>1067709</t>
  </si>
  <si>
    <t>FABRIZIO MACARIO</t>
  </si>
  <si>
    <t>23-GEN-19</t>
  </si>
  <si>
    <t>351</t>
  </si>
  <si>
    <t>1069504</t>
  </si>
  <si>
    <t>5/001</t>
  </si>
  <si>
    <t>4/001</t>
  </si>
  <si>
    <t>18</t>
  </si>
  <si>
    <t>1067200</t>
  </si>
  <si>
    <t>8/PA</t>
  </si>
  <si>
    <t>31</t>
  </si>
  <si>
    <t>1067209</t>
  </si>
  <si>
    <t>MINISOLA FRANCESCO</t>
  </si>
  <si>
    <t>36</t>
  </si>
  <si>
    <t>1067210</t>
  </si>
  <si>
    <t>PA/2018/0012</t>
  </si>
  <si>
    <t>196</t>
  </si>
  <si>
    <t>1068008</t>
  </si>
  <si>
    <t>BETATEX S.P.A.</t>
  </si>
  <si>
    <t>4772/PA</t>
  </si>
  <si>
    <t>4771/PA</t>
  </si>
  <si>
    <t>462</t>
  </si>
  <si>
    <t>1069631</t>
  </si>
  <si>
    <t>TABARINI PAOLA</t>
  </si>
  <si>
    <t>1/19</t>
  </si>
  <si>
    <t>20</t>
  </si>
  <si>
    <t>1067001</t>
  </si>
  <si>
    <t>33</t>
  </si>
  <si>
    <t>1067002</t>
  </si>
  <si>
    <t>CORRADI FRANCESCA</t>
  </si>
  <si>
    <t>48</t>
  </si>
  <si>
    <t>1067004</t>
  </si>
  <si>
    <t>TINERI MARCO</t>
  </si>
  <si>
    <t>FATTPA 4_18</t>
  </si>
  <si>
    <t>106</t>
  </si>
  <si>
    <t>1067165</t>
  </si>
  <si>
    <t>A1323</t>
  </si>
  <si>
    <t>204</t>
  </si>
  <si>
    <t>1068303</t>
  </si>
  <si>
    <t>EDINDUSTRIA</t>
  </si>
  <si>
    <t>324/EGE</t>
  </si>
  <si>
    <t>245/EPU</t>
  </si>
  <si>
    <t>137</t>
  </si>
  <si>
    <t>1067515</t>
  </si>
  <si>
    <t>EBSCO INFORMATION SERVICES SRL</t>
  </si>
  <si>
    <t>1800037489</t>
  </si>
  <si>
    <t>13-OTT-18</t>
  </si>
  <si>
    <t>1800037058</t>
  </si>
  <si>
    <t>13-SET-18</t>
  </si>
  <si>
    <t>24-SET-18</t>
  </si>
  <si>
    <t>182</t>
  </si>
  <si>
    <t>1067908</t>
  </si>
  <si>
    <t>SERVIZI NUCLEARI S.N.C.</t>
  </si>
  <si>
    <t>FATTPA 21_18</t>
  </si>
  <si>
    <t>04-OTT-18</t>
  </si>
  <si>
    <t>191</t>
  </si>
  <si>
    <t>1067910</t>
  </si>
  <si>
    <t>FARMACIA IGEA SNC SAN GALLICANO</t>
  </si>
  <si>
    <t>43/2018/G</t>
  </si>
  <si>
    <t>151/2018/PA</t>
  </si>
  <si>
    <t>39/2018/G</t>
  </si>
  <si>
    <t>36/2018/G</t>
  </si>
  <si>
    <t>242</t>
  </si>
  <si>
    <t>1068609</t>
  </si>
  <si>
    <t>27-GEN-19</t>
  </si>
  <si>
    <t>324</t>
  </si>
  <si>
    <t>1069116</t>
  </si>
  <si>
    <t>4/FA</t>
  </si>
  <si>
    <t>326</t>
  </si>
  <si>
    <t>1069118</t>
  </si>
  <si>
    <t>345</t>
  </si>
  <si>
    <t>1069136</t>
  </si>
  <si>
    <t>247</t>
  </si>
  <si>
    <t>1068801</t>
  </si>
  <si>
    <t>2/2019</t>
  </si>
  <si>
    <t>248</t>
  </si>
  <si>
    <t>1068802</t>
  </si>
  <si>
    <t>FILIBEK UMBERTO</t>
  </si>
  <si>
    <t>197</t>
  </si>
  <si>
    <t>1068009</t>
  </si>
  <si>
    <t>BIOCI DI CIAIOLO CARLO</t>
  </si>
  <si>
    <t>FATTPA 30_18</t>
  </si>
  <si>
    <t>218</t>
  </si>
  <si>
    <t>1068500</t>
  </si>
  <si>
    <t>AZIENDA USL DI PARMA</t>
  </si>
  <si>
    <t>2018/14103/D</t>
  </si>
  <si>
    <t>04-SET-18</t>
  </si>
  <si>
    <t>07-SET-18</t>
  </si>
  <si>
    <t>383</t>
  </si>
  <si>
    <t>1069603</t>
  </si>
  <si>
    <t>000001-2019-PA</t>
  </si>
  <si>
    <t>395</t>
  </si>
  <si>
    <t>1069604</t>
  </si>
  <si>
    <t>GUERRISI ANTONINO</t>
  </si>
  <si>
    <t>3 T</t>
  </si>
  <si>
    <t>2 T</t>
  </si>
  <si>
    <t>396</t>
  </si>
  <si>
    <t>1069605</t>
  </si>
  <si>
    <t>MEDTRONIC ITALIA S.P.A. (*)</t>
  </si>
  <si>
    <t>1024573418</t>
  </si>
  <si>
    <t>08-GIU-18</t>
  </si>
  <si>
    <t>449</t>
  </si>
  <si>
    <t>1069621</t>
  </si>
  <si>
    <t>TESARO BIO ITALY SRL</t>
  </si>
  <si>
    <t>3910000175</t>
  </si>
  <si>
    <t>456</t>
  </si>
  <si>
    <t>1069625</t>
  </si>
  <si>
    <t>dip00393-0002/2019</t>
  </si>
  <si>
    <t>226</t>
  </si>
  <si>
    <t>1068401</t>
  </si>
  <si>
    <t>19/PA</t>
  </si>
  <si>
    <t>240</t>
  </si>
  <si>
    <t>1068607</t>
  </si>
  <si>
    <t>MARCELLINI DR. MARIO</t>
  </si>
  <si>
    <t>13A</t>
  </si>
  <si>
    <t>31-LUG-18</t>
  </si>
  <si>
    <t>01-AGO-18</t>
  </si>
  <si>
    <t>252</t>
  </si>
  <si>
    <t>1068614</t>
  </si>
  <si>
    <t>ROVI BIOTECH SRL</t>
  </si>
  <si>
    <t>3294</t>
  </si>
  <si>
    <t>3500</t>
  </si>
  <si>
    <t>2839</t>
  </si>
  <si>
    <t>356</t>
  </si>
  <si>
    <t>1069509</t>
  </si>
  <si>
    <t>02/2019</t>
  </si>
  <si>
    <t>03/2019</t>
  </si>
  <si>
    <t>359</t>
  </si>
  <si>
    <t>1069512</t>
  </si>
  <si>
    <t>02-MAR-19</t>
  </si>
  <si>
    <t>360</t>
  </si>
  <si>
    <t>1069513</t>
  </si>
  <si>
    <t>89</t>
  </si>
  <si>
    <t>1067009</t>
  </si>
  <si>
    <t>AMADIO BRUNO</t>
  </si>
  <si>
    <t>217</t>
  </si>
  <si>
    <t>1068316</t>
  </si>
  <si>
    <t>02-FEB-19</t>
  </si>
  <si>
    <t>219</t>
  </si>
  <si>
    <t>1068317</t>
  </si>
  <si>
    <t>03-FEB-19</t>
  </si>
  <si>
    <t>220</t>
  </si>
  <si>
    <t>1069301</t>
  </si>
  <si>
    <t>1067148</t>
  </si>
  <si>
    <t>1067149</t>
  </si>
  <si>
    <t>27</t>
  </si>
  <si>
    <t>1067205</t>
  </si>
  <si>
    <t>FatPAM 7</t>
  </si>
  <si>
    <t>202</t>
  </si>
  <si>
    <t>1068301</t>
  </si>
  <si>
    <t>E.L.T.I. S.R.L.</t>
  </si>
  <si>
    <t>10745/18/E</t>
  </si>
  <si>
    <t>16186/18/A</t>
  </si>
  <si>
    <t>1068305</t>
  </si>
  <si>
    <t>P180026294</t>
  </si>
  <si>
    <t>P180025622</t>
  </si>
  <si>
    <t>P180022890</t>
  </si>
  <si>
    <t>225</t>
  </si>
  <si>
    <t>1068321</t>
  </si>
  <si>
    <t>STUDIO LEGALE PESSI E ASSOCIATI</t>
  </si>
  <si>
    <t>150/PA</t>
  </si>
  <si>
    <t>228</t>
  </si>
  <si>
    <t>1068323</t>
  </si>
  <si>
    <t>FatPAM  2-2019</t>
  </si>
  <si>
    <t>125</t>
  </si>
  <si>
    <t>1067511</t>
  </si>
  <si>
    <t>UNIVERSITA' COMMERCIALE LUIGI BOCCONI</t>
  </si>
  <si>
    <t>0000053325</t>
  </si>
  <si>
    <t>Nd Acquisti FEPA</t>
  </si>
  <si>
    <t>0000053326</t>
  </si>
  <si>
    <t>1069007</t>
  </si>
  <si>
    <t>Pa18-0688</t>
  </si>
  <si>
    <t>Pa18-0689</t>
  </si>
  <si>
    <t>173</t>
  </si>
  <si>
    <t>1067903</t>
  </si>
  <si>
    <t>103/PA</t>
  </si>
  <si>
    <t>1067701</t>
  </si>
  <si>
    <t>212</t>
  </si>
  <si>
    <t>1068600</t>
  </si>
  <si>
    <t>DR.REDDY'S SRL</t>
  </si>
  <si>
    <t>2265/PA</t>
  </si>
  <si>
    <t>2189/PA</t>
  </si>
  <si>
    <t>2264/PA</t>
  </si>
  <si>
    <t>1662/PA</t>
  </si>
  <si>
    <t>1773/PA</t>
  </si>
  <si>
    <t>1772/PA</t>
  </si>
  <si>
    <t>15</t>
  </si>
  <si>
    <t>1067104</t>
  </si>
  <si>
    <t>ALLERGOPHARMA S.P.A.</t>
  </si>
  <si>
    <t>851559</t>
  </si>
  <si>
    <t>34</t>
  </si>
  <si>
    <t>1067107</t>
  </si>
  <si>
    <t>STROBBE DANIELA</t>
  </si>
  <si>
    <t>455</t>
  </si>
  <si>
    <t>1069624</t>
  </si>
  <si>
    <t>MI.CO.MEDICAL SRL</t>
  </si>
  <si>
    <t>30/2017/PA</t>
  </si>
  <si>
    <t>08-MAR-17</t>
  </si>
  <si>
    <t>10-MAR-17</t>
  </si>
  <si>
    <t>459</t>
  </si>
  <si>
    <t>1069628</t>
  </si>
  <si>
    <t>DE BENEDETTA GABRIELLA</t>
  </si>
  <si>
    <t>460</t>
  </si>
  <si>
    <t>1069629</t>
  </si>
  <si>
    <t>SANTATO FRANCESCA</t>
  </si>
  <si>
    <t>19-SET-18</t>
  </si>
  <si>
    <t>DATA SCADENZA</t>
  </si>
  <si>
    <t>GIORNI PAGAMENTO</t>
  </si>
  <si>
    <t>GIORNI PAGAMENTO PER IMPORTO PAGATO</t>
  </si>
  <si>
    <t>Indicatore tempestività</t>
  </si>
  <si>
    <t>INDICE DI TEMPESTIVITA' DEI PAGAMENTI EX DPCM 22/09/2014</t>
  </si>
  <si>
    <t>Indice di Tempestività in ossequio a quanto disposto dalla Circolare MEF n. 22 del 22/07/2015 avente ad oggetto: indicazioni e chiarimenti in merito al calcolo dell'indicatore di tempestività dei</t>
  </si>
  <si>
    <t>pagamenti delle amminsitrazioni pubbliche, ai sensi dell'art. 8, comma 3-bis, del D.L. 24/04/2014 n. 66, convertito con modificazioni, dalla Legge 23/06/2014, n. 89</t>
  </si>
  <si>
    <t>FORNITORI DI BENI E SERVIZI</t>
  </si>
  <si>
    <t>Anno di pagamento</t>
  </si>
  <si>
    <t>IMPORTO PAGAMENTO</t>
  </si>
  <si>
    <t xml:space="preserve">Indicatore di Tempestività </t>
  </si>
  <si>
    <t xml:space="preserve">Fornitori aderenti "Accordo Pagamenti" con la Regione Lazio EX DGR 689/2008 e s.m.i. </t>
  </si>
  <si>
    <t>1°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</si>
</sst>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4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2" fontId="0" fillId="0" borderId="0" xfId="0" applyNumberFormat="1"/>
    <xf numFmtId="14" fontId="0" fillId="0" borderId="0" xfId="0" applyNumberFormat="1"/>
    <xf numFmtId="0" fontId="2" fillId="2" borderId="0" xfId="0" applyFont="1" applyFill="1"/>
    <xf numFmtId="0" fontId="2" fillId="3" borderId="0" xfId="0" applyFont="1" applyFill="1"/>
    <xf numFmtId="1" fontId="2" fillId="0" borderId="0" xfId="0" applyNumberFormat="1" applyFont="1"/>
    <xf numFmtId="43" fontId="2" fillId="2" borderId="0" xfId="1" applyFont="1" applyFill="1"/>
    <xf numFmtId="43" fontId="1" fillId="0" borderId="0" xfId="1" applyFont="1" applyAlignment="1">
      <alignment horizontal="right"/>
    </xf>
    <xf numFmtId="43" fontId="2" fillId="0" borderId="0" xfId="1" applyFont="1"/>
    <xf numFmtId="43" fontId="0" fillId="0" borderId="0" xfId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3" fontId="3" fillId="4" borderId="0" xfId="1" applyFont="1" applyFill="1" applyAlignment="1">
      <alignment horizontal="center"/>
    </xf>
    <xf numFmtId="43" fontId="0" fillId="4" borderId="10" xfId="1" applyFont="1" applyFill="1" applyBorder="1" applyAlignment="1">
      <alignment horizontal="center"/>
    </xf>
    <xf numFmtId="43" fontId="3" fillId="4" borderId="10" xfId="1" applyFont="1" applyFill="1" applyBorder="1" applyAlignment="1">
      <alignment horizontal="center"/>
    </xf>
    <xf numFmtId="43" fontId="2" fillId="0" borderId="9" xfId="1" applyFont="1" applyBorder="1"/>
    <xf numFmtId="4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P17" sqref="P17:P25"/>
    </sheetView>
  </sheetViews>
  <sheetFormatPr defaultRowHeight="15"/>
  <cols>
    <col min="1" max="1" width="18.28515625" customWidth="1"/>
    <col min="6" max="6" width="15.7109375" bestFit="1" customWidth="1"/>
  </cols>
  <sheetData>
    <row r="1" spans="1:19">
      <c r="A1" s="30" t="s">
        <v>992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</row>
    <row r="2" spans="1:19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</row>
    <row r="3" spans="1:19">
      <c r="A3" s="24" t="s">
        <v>993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6"/>
    </row>
    <row r="4" spans="1:19">
      <c r="A4" s="22" t="s">
        <v>994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7"/>
      <c r="R4" s="17"/>
      <c r="S4" s="18"/>
    </row>
    <row r="5" spans="1:19">
      <c r="A5" s="27" t="s">
        <v>995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9"/>
    </row>
    <row r="6" spans="1:19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3"/>
    </row>
    <row r="7" spans="1:19">
      <c r="A7" s="22" t="s">
        <v>996</v>
      </c>
      <c r="B7" s="12"/>
      <c r="C7" s="12"/>
      <c r="D7" s="33" t="s">
        <v>990</v>
      </c>
      <c r="E7" s="33"/>
      <c r="F7" s="33"/>
      <c r="G7" s="33"/>
      <c r="H7" s="33"/>
      <c r="N7" s="12"/>
      <c r="O7" s="12"/>
      <c r="P7" s="12"/>
      <c r="Q7" s="12"/>
      <c r="R7" s="12"/>
      <c r="S7" s="13"/>
    </row>
    <row r="8" spans="1:19">
      <c r="A8" s="22"/>
      <c r="B8" s="12"/>
      <c r="C8" s="12"/>
      <c r="E8" s="34" t="s">
        <v>997</v>
      </c>
      <c r="F8" s="35"/>
      <c r="G8" s="35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</row>
    <row r="9" spans="1:19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1:19">
      <c r="A10" s="22" t="s">
        <v>1000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>
      <c r="A11" s="22"/>
      <c r="B11" s="12"/>
      <c r="C11" s="12"/>
      <c r="D11" s="12"/>
      <c r="E11" s="12"/>
      <c r="F11" s="36">
        <v>39535242.850000001</v>
      </c>
      <c r="G11" s="12"/>
      <c r="H11" s="12"/>
      <c r="I11" s="12" t="s">
        <v>998</v>
      </c>
      <c r="J11" s="12"/>
      <c r="K11" s="12"/>
      <c r="L11" s="41">
        <v>47</v>
      </c>
      <c r="M11" s="12"/>
      <c r="N11" s="12"/>
      <c r="O11" s="12"/>
      <c r="P11" s="12"/>
      <c r="Q11" s="12"/>
      <c r="R11" s="12"/>
      <c r="S11" s="13"/>
    </row>
    <row r="12" spans="1:19">
      <c r="A12" s="22"/>
      <c r="B12" s="12"/>
      <c r="C12" s="12"/>
      <c r="D12" s="12"/>
      <c r="E12" s="12"/>
      <c r="F12" s="37">
        <v>845523.31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</row>
    <row r="13" spans="1:19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19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</row>
    <row r="15" spans="1:19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</row>
    <row r="16" spans="1:19">
      <c r="A16" s="38" t="s">
        <v>999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</row>
    <row r="17" spans="1:19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</row>
    <row r="18" spans="1:19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</row>
    <row r="19" spans="1:19">
      <c r="A19" s="11" t="s">
        <v>1000</v>
      </c>
      <c r="B19" s="12"/>
      <c r="C19" s="12"/>
      <c r="D19" s="12"/>
      <c r="E19" s="12"/>
      <c r="F19" s="12"/>
      <c r="G19" s="12"/>
      <c r="H19" s="12"/>
      <c r="I19" s="12" t="s">
        <v>998</v>
      </c>
      <c r="J19" s="12"/>
      <c r="K19" s="12"/>
      <c r="L19" s="41">
        <v>33.380000000000003</v>
      </c>
      <c r="M19" s="12"/>
      <c r="N19" s="12"/>
      <c r="O19" s="12"/>
      <c r="P19" s="12"/>
      <c r="Q19" s="12"/>
      <c r="R19" s="12"/>
      <c r="S19" s="13"/>
    </row>
    <row r="20" spans="1:19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</row>
    <row r="21" spans="1:19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</row>
    <row r="22" spans="1:19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</row>
    <row r="23" spans="1:19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</row>
    <row r="24" spans="1:19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</row>
    <row r="25" spans="1:19" ht="15.75" thickBot="1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</row>
  </sheetData>
  <mergeCells count="9">
    <mergeCell ref="E8:G8"/>
    <mergeCell ref="D7:H7"/>
    <mergeCell ref="A7:A8"/>
    <mergeCell ref="A10:A12"/>
    <mergeCell ref="A16:S16"/>
    <mergeCell ref="A1:S1"/>
    <mergeCell ref="A3:S3"/>
    <mergeCell ref="A4:P4"/>
    <mergeCell ref="A5:S5"/>
  </mergeCell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8"/>
  <sheetViews>
    <sheetView topLeftCell="I1" workbookViewId="0">
      <pane ySplit="1" topLeftCell="A275" activePane="bottomLeft" state="frozen"/>
      <selection pane="bottomLeft" activeCell="Q308" sqref="Q308"/>
    </sheetView>
  </sheetViews>
  <sheetFormatPr defaultRowHeight="15"/>
  <cols>
    <col min="1" max="1" width="21" bestFit="1" customWidth="1"/>
    <col min="2" max="2" width="23.140625" bestFit="1" customWidth="1"/>
    <col min="3" max="3" width="33.140625" bestFit="1" customWidth="1"/>
    <col min="4" max="4" width="35.28515625" bestFit="1" customWidth="1"/>
    <col min="5" max="5" width="29.28515625" bestFit="1" customWidth="1"/>
    <col min="6" max="6" width="31.42578125" bestFit="1" customWidth="1"/>
    <col min="7" max="7" width="60" bestFit="1" customWidth="1"/>
    <col min="8" max="8" width="20.28515625" bestFit="1" customWidth="1"/>
    <col min="9" max="9" width="23" bestFit="1" customWidth="1"/>
    <col min="10" max="10" width="26.7109375" bestFit="1" customWidth="1"/>
    <col min="11" max="11" width="23.28515625" bestFit="1" customWidth="1"/>
    <col min="12" max="12" width="20" bestFit="1" customWidth="1"/>
    <col min="13" max="13" width="19.28515625" bestFit="1" customWidth="1"/>
    <col min="14" max="14" width="23.7109375" style="10" bestFit="1" customWidth="1"/>
    <col min="15" max="15" width="21.5703125" bestFit="1" customWidth="1"/>
    <col min="16" max="16" width="22.140625" bestFit="1" customWidth="1"/>
    <col min="17" max="17" width="15.85546875" bestFit="1" customWidth="1"/>
    <col min="18" max="18" width="19.7109375" bestFit="1" customWidth="1"/>
    <col min="19" max="19" width="40.85546875" style="10" bestFit="1" customWidth="1"/>
  </cols>
  <sheetData>
    <row r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7" t="s">
        <v>13</v>
      </c>
      <c r="O1" s="4" t="s">
        <v>14</v>
      </c>
      <c r="P1" s="4" t="s">
        <v>15</v>
      </c>
      <c r="Q1" s="4" t="s">
        <v>988</v>
      </c>
      <c r="R1" s="4" t="s">
        <v>989</v>
      </c>
      <c r="S1" s="7" t="s">
        <v>990</v>
      </c>
    </row>
    <row r="2" spans="1:19">
      <c r="A2" t="s">
        <v>16</v>
      </c>
      <c r="B2" t="s">
        <v>17</v>
      </c>
      <c r="C2" t="s">
        <v>18</v>
      </c>
      <c r="D2" t="s">
        <v>19</v>
      </c>
      <c r="E2" s="1">
        <v>2723.28</v>
      </c>
      <c r="F2" s="1">
        <v>2723.28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s="1">
        <v>495.99</v>
      </c>
      <c r="M2" s="1">
        <v>495.99</v>
      </c>
      <c r="N2" s="8">
        <v>450.9</v>
      </c>
      <c r="O2" t="s">
        <v>24</v>
      </c>
      <c r="P2" t="s">
        <v>25</v>
      </c>
      <c r="Q2" s="3">
        <f>O2+60</f>
        <v>43494</v>
      </c>
      <c r="R2" s="2">
        <f>C2-Q2</f>
        <v>10</v>
      </c>
      <c r="S2" s="10">
        <f>R2*N2</f>
        <v>4509</v>
      </c>
    </row>
    <row r="3" spans="1:19">
      <c r="A3" t="s">
        <v>16</v>
      </c>
      <c r="B3" t="s">
        <v>17</v>
      </c>
      <c r="C3" t="s">
        <v>18</v>
      </c>
      <c r="D3" t="s">
        <v>19</v>
      </c>
      <c r="E3" s="1">
        <v>2723.28</v>
      </c>
      <c r="F3" s="1">
        <v>2723.28</v>
      </c>
      <c r="G3" t="s">
        <v>20</v>
      </c>
      <c r="H3" t="s">
        <v>26</v>
      </c>
      <c r="I3" t="s">
        <v>22</v>
      </c>
      <c r="J3" t="s">
        <v>27</v>
      </c>
      <c r="K3" t="s">
        <v>28</v>
      </c>
      <c r="L3" s="1">
        <v>1010.24</v>
      </c>
      <c r="M3" s="1">
        <v>1010.24</v>
      </c>
      <c r="N3" s="8">
        <v>918.4</v>
      </c>
      <c r="O3" t="s">
        <v>28</v>
      </c>
      <c r="P3" t="s">
        <v>25</v>
      </c>
      <c r="Q3" s="3">
        <f t="shared" ref="Q3:Q66" si="0">O3+60</f>
        <v>43504</v>
      </c>
      <c r="R3" s="2">
        <f t="shared" ref="R3:R66" si="1">C3-Q3</f>
        <v>0</v>
      </c>
      <c r="S3" s="10">
        <f t="shared" ref="S3:S66" si="2">R3*N3</f>
        <v>0</v>
      </c>
    </row>
    <row r="4" spans="1:19">
      <c r="A4" t="s">
        <v>16</v>
      </c>
      <c r="B4" t="s">
        <v>17</v>
      </c>
      <c r="C4" t="s">
        <v>18</v>
      </c>
      <c r="D4" t="s">
        <v>19</v>
      </c>
      <c r="E4" s="1">
        <v>2723.28</v>
      </c>
      <c r="F4" s="1">
        <v>2723.28</v>
      </c>
      <c r="G4" t="s">
        <v>20</v>
      </c>
      <c r="H4" t="s">
        <v>29</v>
      </c>
      <c r="I4" t="s">
        <v>22</v>
      </c>
      <c r="J4" t="s">
        <v>30</v>
      </c>
      <c r="K4" t="s">
        <v>31</v>
      </c>
      <c r="L4" s="1">
        <v>1489.38</v>
      </c>
      <c r="M4" s="1">
        <v>1489.38</v>
      </c>
      <c r="N4" s="8">
        <v>1353.98</v>
      </c>
      <c r="O4" t="s">
        <v>31</v>
      </c>
      <c r="P4" t="s">
        <v>25</v>
      </c>
      <c r="Q4" s="3">
        <f t="shared" si="0"/>
        <v>43479</v>
      </c>
      <c r="R4" s="2">
        <f t="shared" si="1"/>
        <v>25</v>
      </c>
      <c r="S4" s="10">
        <f t="shared" si="2"/>
        <v>33849.5</v>
      </c>
    </row>
    <row r="5" spans="1:19">
      <c r="A5" t="s">
        <v>32</v>
      </c>
      <c r="B5" t="s">
        <v>33</v>
      </c>
      <c r="C5" t="s">
        <v>18</v>
      </c>
      <c r="D5" t="s">
        <v>19</v>
      </c>
      <c r="E5" s="1">
        <v>850.19</v>
      </c>
      <c r="F5" s="1">
        <v>130.69999999999999</v>
      </c>
      <c r="G5" t="s">
        <v>34</v>
      </c>
      <c r="H5" t="s">
        <v>35</v>
      </c>
      <c r="I5" t="s">
        <v>22</v>
      </c>
      <c r="J5" t="s">
        <v>36</v>
      </c>
      <c r="K5" t="s">
        <v>37</v>
      </c>
      <c r="L5" s="1">
        <v>12.04</v>
      </c>
      <c r="M5" s="1">
        <v>12.04</v>
      </c>
      <c r="N5" s="8">
        <v>9.89</v>
      </c>
      <c r="O5" t="s">
        <v>37</v>
      </c>
      <c r="P5" t="s">
        <v>25</v>
      </c>
      <c r="Q5" s="3">
        <f t="shared" si="0"/>
        <v>43542</v>
      </c>
      <c r="R5" s="2">
        <f t="shared" si="1"/>
        <v>-38</v>
      </c>
      <c r="S5" s="10">
        <f t="shared" si="2"/>
        <v>-375.82000000000005</v>
      </c>
    </row>
    <row r="6" spans="1:19">
      <c r="A6" t="s">
        <v>32</v>
      </c>
      <c r="B6" t="s">
        <v>33</v>
      </c>
      <c r="C6" t="s">
        <v>18</v>
      </c>
      <c r="D6" t="s">
        <v>19</v>
      </c>
      <c r="E6" s="1">
        <v>850.19</v>
      </c>
      <c r="F6" s="1">
        <v>130.69999999999999</v>
      </c>
      <c r="G6" t="s">
        <v>34</v>
      </c>
      <c r="H6" t="s">
        <v>38</v>
      </c>
      <c r="I6" t="s">
        <v>22</v>
      </c>
      <c r="J6" t="s">
        <v>36</v>
      </c>
      <c r="K6" t="s">
        <v>37</v>
      </c>
      <c r="L6" s="1">
        <v>147.38999999999999</v>
      </c>
      <c r="M6" s="1">
        <v>147.38999999999999</v>
      </c>
      <c r="N6" s="8">
        <v>120.81</v>
      </c>
      <c r="O6" t="s">
        <v>37</v>
      </c>
      <c r="P6" t="s">
        <v>25</v>
      </c>
      <c r="Q6" s="3">
        <f t="shared" si="0"/>
        <v>43542</v>
      </c>
      <c r="R6" s="2">
        <f t="shared" si="1"/>
        <v>-38</v>
      </c>
      <c r="S6" s="10">
        <f t="shared" si="2"/>
        <v>-4590.78</v>
      </c>
    </row>
    <row r="7" spans="1:19">
      <c r="A7" t="s">
        <v>39</v>
      </c>
      <c r="B7" t="s">
        <v>40</v>
      </c>
      <c r="C7" t="s">
        <v>41</v>
      </c>
      <c r="D7" t="s">
        <v>42</v>
      </c>
      <c r="E7" s="1">
        <v>115</v>
      </c>
      <c r="F7" s="1">
        <v>115</v>
      </c>
      <c r="G7" t="s">
        <v>43</v>
      </c>
      <c r="H7" t="s">
        <v>44</v>
      </c>
      <c r="I7" t="s">
        <v>22</v>
      </c>
      <c r="J7" t="s">
        <v>31</v>
      </c>
      <c r="K7" t="s">
        <v>45</v>
      </c>
      <c r="L7" s="1">
        <v>115</v>
      </c>
      <c r="M7" s="1">
        <v>115</v>
      </c>
      <c r="N7" s="8">
        <v>115</v>
      </c>
      <c r="O7" t="s">
        <v>45</v>
      </c>
      <c r="P7" t="s">
        <v>25</v>
      </c>
      <c r="Q7" s="3">
        <f t="shared" si="0"/>
        <v>43480</v>
      </c>
      <c r="R7" s="2">
        <f t="shared" si="1"/>
        <v>7</v>
      </c>
      <c r="S7" s="10">
        <f t="shared" si="2"/>
        <v>805</v>
      </c>
    </row>
    <row r="8" spans="1:19">
      <c r="A8" t="s">
        <v>46</v>
      </c>
      <c r="B8" t="s">
        <v>47</v>
      </c>
      <c r="C8" t="s">
        <v>48</v>
      </c>
      <c r="D8" t="s">
        <v>49</v>
      </c>
      <c r="E8" s="1">
        <v>183.64</v>
      </c>
      <c r="F8" s="1">
        <v>183.64</v>
      </c>
      <c r="G8" t="s">
        <v>50</v>
      </c>
      <c r="H8" t="s">
        <v>51</v>
      </c>
      <c r="I8" t="s">
        <v>22</v>
      </c>
      <c r="J8" t="s">
        <v>23</v>
      </c>
      <c r="K8" t="s">
        <v>24</v>
      </c>
      <c r="L8" s="1">
        <v>60.37</v>
      </c>
      <c r="M8" s="1">
        <v>60.37</v>
      </c>
      <c r="N8" s="8">
        <v>54.88</v>
      </c>
      <c r="O8" t="s">
        <v>24</v>
      </c>
      <c r="P8" t="s">
        <v>25</v>
      </c>
      <c r="Q8" s="3">
        <f t="shared" si="0"/>
        <v>43494</v>
      </c>
      <c r="R8" s="2">
        <f t="shared" si="1"/>
        <v>15</v>
      </c>
      <c r="S8" s="10">
        <f t="shared" si="2"/>
        <v>823.2</v>
      </c>
    </row>
    <row r="9" spans="1:19">
      <c r="A9" t="s">
        <v>46</v>
      </c>
      <c r="B9" t="s">
        <v>47</v>
      </c>
      <c r="C9" t="s">
        <v>48</v>
      </c>
      <c r="D9" t="s">
        <v>49</v>
      </c>
      <c r="E9" s="1">
        <v>183.64</v>
      </c>
      <c r="F9" s="1">
        <v>183.64</v>
      </c>
      <c r="G9" t="s">
        <v>50</v>
      </c>
      <c r="H9" t="s">
        <v>52</v>
      </c>
      <c r="I9" t="s">
        <v>22</v>
      </c>
      <c r="J9" t="s">
        <v>53</v>
      </c>
      <c r="K9" t="s">
        <v>54</v>
      </c>
      <c r="L9" s="1">
        <v>20.9</v>
      </c>
      <c r="M9" s="1">
        <v>20.9</v>
      </c>
      <c r="N9" s="8">
        <v>19</v>
      </c>
      <c r="O9" t="s">
        <v>54</v>
      </c>
      <c r="P9" t="s">
        <v>25</v>
      </c>
      <c r="Q9" s="3">
        <f t="shared" si="0"/>
        <v>43469</v>
      </c>
      <c r="R9" s="2">
        <f t="shared" si="1"/>
        <v>40</v>
      </c>
      <c r="S9" s="10">
        <f t="shared" si="2"/>
        <v>760</v>
      </c>
    </row>
    <row r="10" spans="1:19">
      <c r="A10" t="s">
        <v>46</v>
      </c>
      <c r="B10" t="s">
        <v>47</v>
      </c>
      <c r="C10" t="s">
        <v>48</v>
      </c>
      <c r="D10" t="s">
        <v>49</v>
      </c>
      <c r="E10" s="1">
        <v>183.64</v>
      </c>
      <c r="F10" s="1">
        <v>183.64</v>
      </c>
      <c r="G10" t="s">
        <v>50</v>
      </c>
      <c r="H10" t="s">
        <v>55</v>
      </c>
      <c r="I10" t="s">
        <v>22</v>
      </c>
      <c r="J10" t="s">
        <v>53</v>
      </c>
      <c r="K10" t="s">
        <v>54</v>
      </c>
      <c r="L10" s="1">
        <v>120.74</v>
      </c>
      <c r="M10" s="1">
        <v>120.74</v>
      </c>
      <c r="N10" s="8">
        <v>109.76</v>
      </c>
      <c r="O10" t="s">
        <v>54</v>
      </c>
      <c r="P10" t="s">
        <v>25</v>
      </c>
      <c r="Q10" s="3">
        <f t="shared" si="0"/>
        <v>43469</v>
      </c>
      <c r="R10" s="2">
        <f t="shared" si="1"/>
        <v>40</v>
      </c>
      <c r="S10" s="10">
        <f t="shared" si="2"/>
        <v>4390.4000000000005</v>
      </c>
    </row>
    <row r="11" spans="1:19">
      <c r="A11" t="s">
        <v>56</v>
      </c>
      <c r="B11" t="s">
        <v>57</v>
      </c>
      <c r="C11" t="s">
        <v>58</v>
      </c>
      <c r="D11" t="s">
        <v>59</v>
      </c>
      <c r="E11" s="1">
        <v>2737.71</v>
      </c>
      <c r="F11" s="1">
        <v>2737.71</v>
      </c>
      <c r="G11" t="s">
        <v>60</v>
      </c>
      <c r="H11" t="s">
        <v>61</v>
      </c>
      <c r="I11" t="s">
        <v>22</v>
      </c>
      <c r="J11" t="s">
        <v>62</v>
      </c>
      <c r="K11" t="s">
        <v>63</v>
      </c>
      <c r="L11" s="1">
        <v>3250.01</v>
      </c>
      <c r="M11" s="1">
        <v>2737.71</v>
      </c>
      <c r="N11" s="8">
        <v>2737.71</v>
      </c>
      <c r="O11" t="s">
        <v>63</v>
      </c>
      <c r="P11" t="s">
        <v>64</v>
      </c>
      <c r="Q11" s="3">
        <f t="shared" si="0"/>
        <v>43568</v>
      </c>
      <c r="R11" s="2">
        <f t="shared" si="1"/>
        <v>-46</v>
      </c>
      <c r="S11" s="10">
        <f t="shared" si="2"/>
        <v>-125934.66</v>
      </c>
    </row>
    <row r="12" spans="1:19">
      <c r="A12" t="s">
        <v>65</v>
      </c>
      <c r="B12" t="s">
        <v>66</v>
      </c>
      <c r="C12" t="s">
        <v>58</v>
      </c>
      <c r="D12" t="s">
        <v>59</v>
      </c>
      <c r="E12" s="1">
        <v>2256.23</v>
      </c>
      <c r="F12" s="1">
        <v>2256.23</v>
      </c>
      <c r="G12" t="s">
        <v>67</v>
      </c>
      <c r="H12" t="s">
        <v>68</v>
      </c>
      <c r="I12" t="s">
        <v>22</v>
      </c>
      <c r="J12" t="s">
        <v>18</v>
      </c>
      <c r="K12" t="s">
        <v>62</v>
      </c>
      <c r="L12" s="1">
        <v>2256.23</v>
      </c>
      <c r="M12" s="1">
        <v>2256.23</v>
      </c>
      <c r="N12" s="8">
        <v>2256.23</v>
      </c>
      <c r="O12" t="s">
        <v>62</v>
      </c>
      <c r="P12" t="s">
        <v>64</v>
      </c>
      <c r="Q12" s="3">
        <f t="shared" si="0"/>
        <v>43567</v>
      </c>
      <c r="R12" s="2">
        <f t="shared" si="1"/>
        <v>-45</v>
      </c>
      <c r="S12" s="10">
        <f t="shared" si="2"/>
        <v>-101530.35</v>
      </c>
    </row>
    <row r="13" spans="1:19">
      <c r="A13" t="s">
        <v>69</v>
      </c>
      <c r="B13" t="s">
        <v>70</v>
      </c>
      <c r="C13" t="s">
        <v>71</v>
      </c>
      <c r="D13" t="s">
        <v>42</v>
      </c>
      <c r="E13" s="1">
        <v>740.6</v>
      </c>
      <c r="F13" s="1">
        <v>740.6</v>
      </c>
      <c r="G13" t="s">
        <v>72</v>
      </c>
      <c r="H13" t="s">
        <v>73</v>
      </c>
      <c r="I13" t="s">
        <v>22</v>
      </c>
      <c r="J13" t="s">
        <v>74</v>
      </c>
      <c r="K13" t="s">
        <v>75</v>
      </c>
      <c r="L13" s="1">
        <v>903.53</v>
      </c>
      <c r="M13" s="1">
        <v>903.53</v>
      </c>
      <c r="N13" s="8">
        <v>740.6</v>
      </c>
      <c r="O13" t="s">
        <v>76</v>
      </c>
      <c r="P13" t="s">
        <v>25</v>
      </c>
      <c r="Q13" s="3">
        <f t="shared" si="0"/>
        <v>42918</v>
      </c>
      <c r="R13" s="2">
        <f t="shared" si="1"/>
        <v>576</v>
      </c>
      <c r="S13" s="10">
        <f t="shared" si="2"/>
        <v>426585.60000000003</v>
      </c>
    </row>
    <row r="14" spans="1:19">
      <c r="A14" t="s">
        <v>77</v>
      </c>
      <c r="B14" t="s">
        <v>78</v>
      </c>
      <c r="C14" t="s">
        <v>79</v>
      </c>
      <c r="D14" t="s">
        <v>80</v>
      </c>
      <c r="E14" s="1">
        <v>443.19</v>
      </c>
      <c r="F14" s="1">
        <v>443.19</v>
      </c>
      <c r="G14" t="s">
        <v>81</v>
      </c>
      <c r="H14" t="s">
        <v>82</v>
      </c>
      <c r="I14" t="s">
        <v>83</v>
      </c>
      <c r="J14" t="s">
        <v>84</v>
      </c>
      <c r="K14" t="s">
        <v>85</v>
      </c>
      <c r="L14" s="1">
        <v>443.19</v>
      </c>
      <c r="M14" s="1">
        <v>443.19</v>
      </c>
      <c r="N14" s="8">
        <v>443.19</v>
      </c>
      <c r="O14" t="str">
        <f>J14</f>
        <v>06-MAG-13</v>
      </c>
      <c r="P14" t="s">
        <v>25</v>
      </c>
      <c r="Q14" s="3">
        <f t="shared" si="0"/>
        <v>41460</v>
      </c>
      <c r="R14" s="2">
        <f t="shared" si="1"/>
        <v>2055</v>
      </c>
      <c r="S14" s="10">
        <f t="shared" si="2"/>
        <v>910755.45</v>
      </c>
    </row>
    <row r="15" spans="1:19">
      <c r="A15" t="s">
        <v>86</v>
      </c>
      <c r="B15" t="s">
        <v>87</v>
      </c>
      <c r="C15" t="s">
        <v>88</v>
      </c>
      <c r="D15" t="s">
        <v>89</v>
      </c>
      <c r="E15" s="1">
        <v>2850.91</v>
      </c>
      <c r="F15" s="1">
        <v>2850.91</v>
      </c>
      <c r="G15" t="s">
        <v>90</v>
      </c>
      <c r="H15" t="s">
        <v>91</v>
      </c>
      <c r="I15" t="s">
        <v>22</v>
      </c>
      <c r="J15" t="s">
        <v>92</v>
      </c>
      <c r="K15" t="s">
        <v>93</v>
      </c>
      <c r="L15" s="1">
        <v>3136</v>
      </c>
      <c r="M15" s="1">
        <v>3136</v>
      </c>
      <c r="N15" s="8">
        <v>2850.91</v>
      </c>
      <c r="O15" t="s">
        <v>94</v>
      </c>
      <c r="P15" t="s">
        <v>25</v>
      </c>
      <c r="Q15" s="3">
        <f t="shared" si="0"/>
        <v>43486</v>
      </c>
      <c r="R15" s="2">
        <f t="shared" si="1"/>
        <v>46</v>
      </c>
      <c r="S15" s="10">
        <f t="shared" si="2"/>
        <v>131141.85999999999</v>
      </c>
    </row>
    <row r="16" spans="1:19">
      <c r="A16" t="s">
        <v>95</v>
      </c>
      <c r="B16" t="s">
        <v>96</v>
      </c>
      <c r="C16" t="s">
        <v>97</v>
      </c>
      <c r="D16" t="s">
        <v>89</v>
      </c>
      <c r="E16" s="1">
        <v>1672</v>
      </c>
      <c r="F16" s="1">
        <v>1672</v>
      </c>
      <c r="G16" t="s">
        <v>98</v>
      </c>
      <c r="H16" t="s">
        <v>99</v>
      </c>
      <c r="I16" t="s">
        <v>83</v>
      </c>
      <c r="J16" t="s">
        <v>100</v>
      </c>
      <c r="K16" t="s">
        <v>101</v>
      </c>
      <c r="L16" s="1">
        <v>1672</v>
      </c>
      <c r="M16" s="1">
        <v>1672</v>
      </c>
      <c r="N16" s="8">
        <v>1672</v>
      </c>
      <c r="O16" t="str">
        <f>J16</f>
        <v>22-AGO-13</v>
      </c>
      <c r="P16" t="s">
        <v>25</v>
      </c>
      <c r="Q16" s="3">
        <f t="shared" si="0"/>
        <v>41568</v>
      </c>
      <c r="R16" s="2">
        <f t="shared" si="1"/>
        <v>1969</v>
      </c>
      <c r="S16" s="10">
        <f t="shared" si="2"/>
        <v>3292168</v>
      </c>
    </row>
    <row r="17" spans="1:19">
      <c r="A17" t="s">
        <v>102</v>
      </c>
      <c r="B17" t="s">
        <v>103</v>
      </c>
      <c r="C17" t="s">
        <v>104</v>
      </c>
      <c r="D17" t="s">
        <v>105</v>
      </c>
      <c r="E17" s="1">
        <v>1804.98</v>
      </c>
      <c r="F17" s="1">
        <v>1804.98</v>
      </c>
      <c r="G17" t="s">
        <v>106</v>
      </c>
      <c r="H17" t="s">
        <v>107</v>
      </c>
      <c r="I17" t="s">
        <v>22</v>
      </c>
      <c r="J17" t="s">
        <v>108</v>
      </c>
      <c r="K17" t="s">
        <v>109</v>
      </c>
      <c r="L17" s="1">
        <v>2256.23</v>
      </c>
      <c r="M17" s="1">
        <v>1804.98</v>
      </c>
      <c r="N17" s="8">
        <v>1804.98</v>
      </c>
      <c r="O17" t="s">
        <v>110</v>
      </c>
      <c r="P17" t="s">
        <v>64</v>
      </c>
      <c r="Q17" s="3">
        <f t="shared" si="0"/>
        <v>43550</v>
      </c>
      <c r="R17" s="2">
        <f t="shared" si="1"/>
        <v>-54</v>
      </c>
      <c r="S17" s="10">
        <f t="shared" si="2"/>
        <v>-97468.92</v>
      </c>
    </row>
    <row r="18" spans="1:19">
      <c r="A18" t="s">
        <v>111</v>
      </c>
      <c r="B18" t="s">
        <v>112</v>
      </c>
      <c r="C18" t="s">
        <v>113</v>
      </c>
      <c r="D18" t="s">
        <v>49</v>
      </c>
      <c r="E18" s="1">
        <v>1691.75</v>
      </c>
      <c r="F18" s="1">
        <v>1691.75</v>
      </c>
      <c r="G18" t="s">
        <v>114</v>
      </c>
      <c r="H18" t="s">
        <v>115</v>
      </c>
      <c r="I18" t="s">
        <v>22</v>
      </c>
      <c r="J18" t="s">
        <v>42</v>
      </c>
      <c r="K18" t="s">
        <v>116</v>
      </c>
      <c r="L18" s="1">
        <v>1691.75</v>
      </c>
      <c r="M18" s="1">
        <v>1691.75</v>
      </c>
      <c r="N18" s="8">
        <v>1691.75</v>
      </c>
      <c r="O18" t="s">
        <v>116</v>
      </c>
      <c r="P18" t="s">
        <v>64</v>
      </c>
      <c r="Q18" s="3">
        <f t="shared" si="0"/>
        <v>43562</v>
      </c>
      <c r="R18" s="2">
        <f t="shared" si="1"/>
        <v>-52</v>
      </c>
      <c r="S18" s="10">
        <f t="shared" si="2"/>
        <v>-87971</v>
      </c>
    </row>
    <row r="19" spans="1:19">
      <c r="A19" t="s">
        <v>117</v>
      </c>
      <c r="B19" t="s">
        <v>118</v>
      </c>
      <c r="C19" t="s">
        <v>59</v>
      </c>
      <c r="D19" t="s">
        <v>119</v>
      </c>
      <c r="E19" s="1">
        <v>2258.23</v>
      </c>
      <c r="F19" s="1">
        <v>2258.23</v>
      </c>
      <c r="G19" t="s">
        <v>120</v>
      </c>
      <c r="H19" t="s">
        <v>121</v>
      </c>
      <c r="I19" t="s">
        <v>22</v>
      </c>
      <c r="J19" t="s">
        <v>116</v>
      </c>
      <c r="K19" t="s">
        <v>105</v>
      </c>
      <c r="L19" s="1">
        <v>2258.23</v>
      </c>
      <c r="M19" s="1">
        <v>2258.23</v>
      </c>
      <c r="N19" s="8">
        <v>2258.23</v>
      </c>
      <c r="O19" t="s">
        <v>105</v>
      </c>
      <c r="P19" t="s">
        <v>64</v>
      </c>
      <c r="Q19" s="3">
        <f t="shared" si="0"/>
        <v>43563</v>
      </c>
      <c r="R19" s="2">
        <f t="shared" si="1"/>
        <v>-32</v>
      </c>
      <c r="S19" s="10">
        <f t="shared" si="2"/>
        <v>-72263.360000000001</v>
      </c>
    </row>
    <row r="20" spans="1:19">
      <c r="A20" t="s">
        <v>122</v>
      </c>
      <c r="B20" t="s">
        <v>123</v>
      </c>
      <c r="C20" t="s">
        <v>113</v>
      </c>
      <c r="D20" t="s">
        <v>80</v>
      </c>
      <c r="E20" s="1">
        <v>1672.12</v>
      </c>
      <c r="F20" s="1">
        <v>1672.12</v>
      </c>
      <c r="G20" t="s">
        <v>124</v>
      </c>
      <c r="H20" t="s">
        <v>121</v>
      </c>
      <c r="I20" t="s">
        <v>22</v>
      </c>
      <c r="J20" t="s">
        <v>48</v>
      </c>
      <c r="K20" t="s">
        <v>113</v>
      </c>
      <c r="L20" s="1">
        <v>1999.99</v>
      </c>
      <c r="M20" s="1">
        <v>1672.12</v>
      </c>
      <c r="N20" s="8">
        <v>1672.12</v>
      </c>
      <c r="O20" t="s">
        <v>113</v>
      </c>
      <c r="P20" t="s">
        <v>64</v>
      </c>
      <c r="Q20" s="3">
        <f t="shared" si="0"/>
        <v>43570</v>
      </c>
      <c r="R20" s="2">
        <f t="shared" si="1"/>
        <v>-60</v>
      </c>
      <c r="S20" s="10">
        <f t="shared" si="2"/>
        <v>-100327.2</v>
      </c>
    </row>
    <row r="21" spans="1:19">
      <c r="A21" t="s">
        <v>125</v>
      </c>
      <c r="B21" t="s">
        <v>126</v>
      </c>
      <c r="C21" t="s">
        <v>63</v>
      </c>
      <c r="D21" t="s">
        <v>19</v>
      </c>
      <c r="E21" s="1">
        <v>3450</v>
      </c>
      <c r="F21" s="1">
        <v>3450</v>
      </c>
      <c r="G21" t="s">
        <v>127</v>
      </c>
      <c r="H21" t="s">
        <v>128</v>
      </c>
      <c r="I21" t="s">
        <v>22</v>
      </c>
      <c r="J21" t="s">
        <v>129</v>
      </c>
      <c r="K21" t="s">
        <v>130</v>
      </c>
      <c r="L21" s="1">
        <v>3450</v>
      </c>
      <c r="M21" s="1">
        <v>3450</v>
      </c>
      <c r="N21" s="8">
        <v>3450</v>
      </c>
      <c r="O21" t="s">
        <v>130</v>
      </c>
      <c r="P21" t="s">
        <v>64</v>
      </c>
      <c r="Q21" s="3">
        <f t="shared" si="0"/>
        <v>43560</v>
      </c>
      <c r="R21" s="2">
        <f t="shared" si="1"/>
        <v>-52</v>
      </c>
      <c r="S21" s="10">
        <f t="shared" si="2"/>
        <v>-179400</v>
      </c>
    </row>
    <row r="22" spans="1:19">
      <c r="A22" t="s">
        <v>131</v>
      </c>
      <c r="B22" t="s">
        <v>132</v>
      </c>
      <c r="C22" t="s">
        <v>133</v>
      </c>
      <c r="D22" t="s">
        <v>104</v>
      </c>
      <c r="E22" s="1">
        <v>4500</v>
      </c>
      <c r="F22" s="1">
        <v>4500</v>
      </c>
      <c r="G22" t="s">
        <v>134</v>
      </c>
      <c r="H22" t="s">
        <v>128</v>
      </c>
      <c r="I22" t="s">
        <v>22</v>
      </c>
      <c r="J22" t="s">
        <v>135</v>
      </c>
      <c r="K22" t="s">
        <v>136</v>
      </c>
      <c r="L22" s="1">
        <v>4500</v>
      </c>
      <c r="M22" s="1">
        <v>4500</v>
      </c>
      <c r="N22" s="8">
        <v>4500</v>
      </c>
      <c r="O22" t="s">
        <v>137</v>
      </c>
      <c r="P22" t="s">
        <v>64</v>
      </c>
      <c r="Q22" s="3">
        <f t="shared" si="0"/>
        <v>43528</v>
      </c>
      <c r="R22" s="2">
        <f t="shared" si="1"/>
        <v>-47</v>
      </c>
      <c r="S22" s="10">
        <f t="shared" si="2"/>
        <v>-211500</v>
      </c>
    </row>
    <row r="23" spans="1:19">
      <c r="A23" t="s">
        <v>138</v>
      </c>
      <c r="B23" t="s">
        <v>139</v>
      </c>
      <c r="C23" t="s">
        <v>18</v>
      </c>
      <c r="D23" t="s">
        <v>19</v>
      </c>
      <c r="E23" s="1">
        <v>1593</v>
      </c>
      <c r="F23" s="1">
        <v>1593</v>
      </c>
      <c r="G23" t="s">
        <v>140</v>
      </c>
      <c r="H23" t="s">
        <v>141</v>
      </c>
      <c r="I23" t="s">
        <v>22</v>
      </c>
      <c r="J23" t="s">
        <v>142</v>
      </c>
      <c r="K23" t="s">
        <v>143</v>
      </c>
      <c r="L23" s="1">
        <v>1593</v>
      </c>
      <c r="M23" s="1">
        <v>1593</v>
      </c>
      <c r="N23" s="8">
        <v>1593</v>
      </c>
      <c r="O23" t="s">
        <v>144</v>
      </c>
      <c r="P23" t="s">
        <v>25</v>
      </c>
      <c r="Q23" s="3">
        <f t="shared" si="0"/>
        <v>43303</v>
      </c>
      <c r="R23" s="2">
        <f t="shared" si="1"/>
        <v>201</v>
      </c>
      <c r="S23" s="10">
        <f t="shared" si="2"/>
        <v>320193</v>
      </c>
    </row>
    <row r="24" spans="1:19">
      <c r="A24" t="s">
        <v>145</v>
      </c>
      <c r="B24" t="s">
        <v>146</v>
      </c>
      <c r="C24" t="s">
        <v>63</v>
      </c>
      <c r="D24" t="s">
        <v>19</v>
      </c>
      <c r="E24" s="1">
        <v>1950.48</v>
      </c>
      <c r="F24" s="1">
        <v>1950.48</v>
      </c>
      <c r="G24" t="s">
        <v>147</v>
      </c>
      <c r="H24" t="s">
        <v>148</v>
      </c>
      <c r="I24" t="s">
        <v>22</v>
      </c>
      <c r="J24" t="s">
        <v>149</v>
      </c>
      <c r="K24" t="s">
        <v>149</v>
      </c>
      <c r="L24" s="1">
        <v>2946.15</v>
      </c>
      <c r="M24" s="1">
        <v>2481.75</v>
      </c>
      <c r="N24" s="8">
        <v>1950.48</v>
      </c>
      <c r="O24" t="s">
        <v>150</v>
      </c>
      <c r="P24" t="s">
        <v>64</v>
      </c>
      <c r="Q24" s="3">
        <f t="shared" si="0"/>
        <v>43546</v>
      </c>
      <c r="R24" s="2">
        <f t="shared" si="1"/>
        <v>-38</v>
      </c>
      <c r="S24" s="10">
        <f t="shared" si="2"/>
        <v>-74118.240000000005</v>
      </c>
    </row>
    <row r="25" spans="1:19">
      <c r="A25" t="s">
        <v>151</v>
      </c>
      <c r="B25" t="s">
        <v>152</v>
      </c>
      <c r="C25" t="s">
        <v>37</v>
      </c>
      <c r="D25" t="s">
        <v>71</v>
      </c>
      <c r="E25" s="1">
        <v>1444.8</v>
      </c>
      <c r="F25" s="1">
        <v>1444.8</v>
      </c>
      <c r="G25" t="s">
        <v>153</v>
      </c>
      <c r="H25" t="s">
        <v>154</v>
      </c>
      <c r="I25" t="s">
        <v>22</v>
      </c>
      <c r="J25" t="s">
        <v>36</v>
      </c>
      <c r="K25" t="s">
        <v>28</v>
      </c>
      <c r="L25" s="1">
        <v>569.01</v>
      </c>
      <c r="M25" s="1">
        <v>569.01</v>
      </c>
      <c r="N25" s="8">
        <v>466.4</v>
      </c>
      <c r="O25" t="s">
        <v>27</v>
      </c>
      <c r="P25" t="s">
        <v>25</v>
      </c>
      <c r="Q25" s="3">
        <f t="shared" si="0"/>
        <v>43501</v>
      </c>
      <c r="R25" s="2">
        <f t="shared" si="1"/>
        <v>-19</v>
      </c>
      <c r="S25" s="10">
        <f t="shared" si="2"/>
        <v>-8861.6</v>
      </c>
    </row>
    <row r="26" spans="1:19">
      <c r="A26" t="s">
        <v>151</v>
      </c>
      <c r="B26" t="s">
        <v>152</v>
      </c>
      <c r="C26" t="s">
        <v>37</v>
      </c>
      <c r="D26" t="s">
        <v>71</v>
      </c>
      <c r="E26" s="1">
        <v>1444.8</v>
      </c>
      <c r="F26" s="1">
        <v>1444.8</v>
      </c>
      <c r="G26" t="s">
        <v>153</v>
      </c>
      <c r="H26" t="s">
        <v>155</v>
      </c>
      <c r="I26" t="s">
        <v>22</v>
      </c>
      <c r="J26" t="s">
        <v>156</v>
      </c>
      <c r="K26" t="s">
        <v>28</v>
      </c>
      <c r="L26" s="1">
        <v>776.41</v>
      </c>
      <c r="M26" s="1">
        <v>776.41</v>
      </c>
      <c r="N26" s="8">
        <v>636.4</v>
      </c>
      <c r="O26" t="s">
        <v>157</v>
      </c>
      <c r="P26" t="s">
        <v>25</v>
      </c>
      <c r="Q26" s="3">
        <f t="shared" si="0"/>
        <v>43500</v>
      </c>
      <c r="R26" s="2">
        <f t="shared" si="1"/>
        <v>-18</v>
      </c>
      <c r="S26" s="10">
        <f t="shared" si="2"/>
        <v>-11455.199999999999</v>
      </c>
    </row>
    <row r="27" spans="1:19">
      <c r="A27" t="s">
        <v>151</v>
      </c>
      <c r="B27" t="s">
        <v>152</v>
      </c>
      <c r="C27" t="s">
        <v>37</v>
      </c>
      <c r="D27" t="s">
        <v>71</v>
      </c>
      <c r="E27" s="1">
        <v>1444.8</v>
      </c>
      <c r="F27" s="1">
        <v>1444.8</v>
      </c>
      <c r="G27" t="s">
        <v>153</v>
      </c>
      <c r="H27" t="s">
        <v>158</v>
      </c>
      <c r="I27" t="s">
        <v>22</v>
      </c>
      <c r="J27" t="s">
        <v>159</v>
      </c>
      <c r="K27" t="s">
        <v>28</v>
      </c>
      <c r="L27" s="1">
        <v>97.36</v>
      </c>
      <c r="M27" s="1">
        <v>97.36</v>
      </c>
      <c r="N27" s="8">
        <v>79.8</v>
      </c>
      <c r="O27" t="s">
        <v>28</v>
      </c>
      <c r="P27" t="s">
        <v>25</v>
      </c>
      <c r="Q27" s="3">
        <f t="shared" si="0"/>
        <v>43504</v>
      </c>
      <c r="R27" s="2">
        <f t="shared" si="1"/>
        <v>-22</v>
      </c>
      <c r="S27" s="10">
        <f t="shared" si="2"/>
        <v>-1755.6</v>
      </c>
    </row>
    <row r="28" spans="1:19">
      <c r="A28" t="s">
        <v>151</v>
      </c>
      <c r="B28" t="s">
        <v>152</v>
      </c>
      <c r="C28" t="s">
        <v>37</v>
      </c>
      <c r="D28" t="s">
        <v>71</v>
      </c>
      <c r="E28" s="1">
        <v>1444.8</v>
      </c>
      <c r="F28" s="1">
        <v>1444.8</v>
      </c>
      <c r="G28" t="s">
        <v>153</v>
      </c>
      <c r="H28" t="s">
        <v>160</v>
      </c>
      <c r="I28" t="s">
        <v>22</v>
      </c>
      <c r="J28" t="s">
        <v>157</v>
      </c>
      <c r="K28" t="s">
        <v>28</v>
      </c>
      <c r="L28" s="1">
        <v>319.88</v>
      </c>
      <c r="M28" s="1">
        <v>319.88</v>
      </c>
      <c r="N28" s="8">
        <v>262.2</v>
      </c>
      <c r="O28" t="s">
        <v>161</v>
      </c>
      <c r="P28" t="s">
        <v>25</v>
      </c>
      <c r="Q28" s="3">
        <f t="shared" si="0"/>
        <v>43505</v>
      </c>
      <c r="R28" s="2">
        <f t="shared" si="1"/>
        <v>-23</v>
      </c>
      <c r="S28" s="10">
        <f t="shared" si="2"/>
        <v>-6030.5999999999995</v>
      </c>
    </row>
    <row r="29" spans="1:19">
      <c r="A29" t="s">
        <v>162</v>
      </c>
      <c r="B29" t="s">
        <v>163</v>
      </c>
      <c r="C29" t="s">
        <v>109</v>
      </c>
      <c r="D29" t="s">
        <v>42</v>
      </c>
      <c r="E29" s="1">
        <v>32000</v>
      </c>
      <c r="F29" s="1">
        <v>32000</v>
      </c>
      <c r="G29" t="s">
        <v>164</v>
      </c>
      <c r="H29" t="s">
        <v>165</v>
      </c>
      <c r="I29" t="s">
        <v>22</v>
      </c>
      <c r="J29" t="s">
        <v>93</v>
      </c>
      <c r="K29" t="s">
        <v>166</v>
      </c>
      <c r="L29" s="1">
        <v>39040</v>
      </c>
      <c r="M29" s="1">
        <v>39040</v>
      </c>
      <c r="N29" s="8">
        <v>32000</v>
      </c>
      <c r="O29" t="s">
        <v>166</v>
      </c>
      <c r="P29" t="s">
        <v>25</v>
      </c>
      <c r="Q29" s="3">
        <f t="shared" si="0"/>
        <v>43490</v>
      </c>
      <c r="R29" s="2">
        <f t="shared" si="1"/>
        <v>3</v>
      </c>
      <c r="S29" s="10">
        <f t="shared" si="2"/>
        <v>96000</v>
      </c>
    </row>
    <row r="30" spans="1:19">
      <c r="A30" t="s">
        <v>167</v>
      </c>
      <c r="B30" t="s">
        <v>168</v>
      </c>
      <c r="C30" t="s">
        <v>169</v>
      </c>
      <c r="D30" t="s">
        <v>170</v>
      </c>
      <c r="E30" s="1">
        <v>1120</v>
      </c>
      <c r="F30" s="1">
        <v>1120</v>
      </c>
      <c r="G30" t="s">
        <v>171</v>
      </c>
      <c r="H30" t="s">
        <v>172</v>
      </c>
      <c r="I30" t="s">
        <v>22</v>
      </c>
      <c r="J30" t="s">
        <v>159</v>
      </c>
      <c r="K30" t="s">
        <v>28</v>
      </c>
      <c r="L30" s="1">
        <v>1232</v>
      </c>
      <c r="M30" s="1">
        <v>1232</v>
      </c>
      <c r="N30" s="8">
        <v>1120</v>
      </c>
      <c r="O30" t="s">
        <v>27</v>
      </c>
      <c r="P30" t="s">
        <v>25</v>
      </c>
      <c r="Q30" s="3">
        <f t="shared" si="0"/>
        <v>43501</v>
      </c>
      <c r="R30" s="2">
        <f t="shared" si="1"/>
        <v>16</v>
      </c>
      <c r="S30" s="10">
        <f t="shared" si="2"/>
        <v>17920</v>
      </c>
    </row>
    <row r="31" spans="1:19">
      <c r="A31" t="s">
        <v>173</v>
      </c>
      <c r="B31" t="s">
        <v>174</v>
      </c>
      <c r="C31" t="s">
        <v>169</v>
      </c>
      <c r="D31" t="s">
        <v>170</v>
      </c>
      <c r="E31" s="1">
        <v>411</v>
      </c>
      <c r="F31" s="1">
        <v>411</v>
      </c>
      <c r="G31" t="s">
        <v>175</v>
      </c>
      <c r="H31" t="s">
        <v>176</v>
      </c>
      <c r="I31" t="s">
        <v>83</v>
      </c>
      <c r="J31" t="s">
        <v>177</v>
      </c>
      <c r="K31" t="s">
        <v>178</v>
      </c>
      <c r="L31" s="1">
        <v>411</v>
      </c>
      <c r="M31" s="1">
        <v>411</v>
      </c>
      <c r="N31" s="8">
        <v>411</v>
      </c>
      <c r="O31" t="str">
        <f t="shared" ref="O31:O32" si="3">J31</f>
        <v>23-DIC-11</v>
      </c>
      <c r="P31" t="s">
        <v>25</v>
      </c>
      <c r="Q31" s="3">
        <f t="shared" si="0"/>
        <v>40960</v>
      </c>
      <c r="R31" s="2">
        <f t="shared" si="1"/>
        <v>2557</v>
      </c>
      <c r="S31" s="10">
        <f t="shared" si="2"/>
        <v>1050927</v>
      </c>
    </row>
    <row r="32" spans="1:19">
      <c r="A32" t="s">
        <v>179</v>
      </c>
      <c r="B32" t="s">
        <v>180</v>
      </c>
      <c r="C32" t="s">
        <v>150</v>
      </c>
      <c r="D32" t="s">
        <v>110</v>
      </c>
      <c r="E32" s="1">
        <v>2200</v>
      </c>
      <c r="F32" s="1">
        <v>2200</v>
      </c>
      <c r="G32" t="s">
        <v>181</v>
      </c>
      <c r="H32" t="s">
        <v>182</v>
      </c>
      <c r="I32" t="s">
        <v>183</v>
      </c>
      <c r="J32" t="s">
        <v>184</v>
      </c>
      <c r="K32" t="s">
        <v>185</v>
      </c>
      <c r="L32" s="1">
        <v>2288</v>
      </c>
      <c r="M32" s="1">
        <v>2200</v>
      </c>
      <c r="N32" s="8">
        <v>2200</v>
      </c>
      <c r="O32" t="str">
        <f t="shared" si="3"/>
        <v>12-OTT-18</v>
      </c>
      <c r="P32" t="s">
        <v>186</v>
      </c>
      <c r="Q32" s="3">
        <f t="shared" si="0"/>
        <v>43445</v>
      </c>
      <c r="R32" s="2">
        <f t="shared" si="1"/>
        <v>41</v>
      </c>
      <c r="S32" s="10">
        <f t="shared" si="2"/>
        <v>90200</v>
      </c>
    </row>
    <row r="33" spans="1:19">
      <c r="A33" t="s">
        <v>187</v>
      </c>
      <c r="B33" t="s">
        <v>188</v>
      </c>
      <c r="C33" t="s">
        <v>104</v>
      </c>
      <c r="D33" t="s">
        <v>105</v>
      </c>
      <c r="E33" s="1">
        <v>12300</v>
      </c>
      <c r="F33" s="1">
        <v>12300</v>
      </c>
      <c r="G33" t="s">
        <v>189</v>
      </c>
      <c r="H33" t="s">
        <v>190</v>
      </c>
      <c r="I33" t="s">
        <v>22</v>
      </c>
      <c r="J33" t="s">
        <v>191</v>
      </c>
      <c r="K33" t="s">
        <v>37</v>
      </c>
      <c r="L33" s="1">
        <v>4800</v>
      </c>
      <c r="M33" s="1">
        <v>4800</v>
      </c>
      <c r="N33" s="8">
        <v>4800</v>
      </c>
      <c r="O33" t="s">
        <v>133</v>
      </c>
      <c r="P33" t="s">
        <v>64</v>
      </c>
      <c r="Q33" s="3">
        <f t="shared" si="0"/>
        <v>43541</v>
      </c>
      <c r="R33" s="2">
        <f t="shared" si="1"/>
        <v>-45</v>
      </c>
      <c r="S33" s="10">
        <f t="shared" si="2"/>
        <v>-216000</v>
      </c>
    </row>
    <row r="34" spans="1:19">
      <c r="A34" t="s">
        <v>187</v>
      </c>
      <c r="B34" t="s">
        <v>188</v>
      </c>
      <c r="C34" t="s">
        <v>104</v>
      </c>
      <c r="D34" t="s">
        <v>105</v>
      </c>
      <c r="E34" s="1">
        <v>12300</v>
      </c>
      <c r="F34" s="1">
        <v>12300</v>
      </c>
      <c r="G34" t="s">
        <v>189</v>
      </c>
      <c r="H34" t="s">
        <v>192</v>
      </c>
      <c r="I34" t="s">
        <v>22</v>
      </c>
      <c r="J34" t="s">
        <v>191</v>
      </c>
      <c r="K34" t="s">
        <v>37</v>
      </c>
      <c r="L34" s="1">
        <v>4800</v>
      </c>
      <c r="M34" s="1">
        <v>4800</v>
      </c>
      <c r="N34" s="8">
        <v>4800</v>
      </c>
      <c r="O34" t="s">
        <v>133</v>
      </c>
      <c r="P34" t="s">
        <v>64</v>
      </c>
      <c r="Q34" s="3">
        <f t="shared" si="0"/>
        <v>43541</v>
      </c>
      <c r="R34" s="2">
        <f t="shared" si="1"/>
        <v>-45</v>
      </c>
      <c r="S34" s="10">
        <f t="shared" si="2"/>
        <v>-216000</v>
      </c>
    </row>
    <row r="35" spans="1:19">
      <c r="A35" t="s">
        <v>187</v>
      </c>
      <c r="B35" t="s">
        <v>188</v>
      </c>
      <c r="C35" t="s">
        <v>104</v>
      </c>
      <c r="D35" t="s">
        <v>105</v>
      </c>
      <c r="E35" s="1">
        <v>12300</v>
      </c>
      <c r="F35" s="1">
        <v>12300</v>
      </c>
      <c r="G35" t="s">
        <v>189</v>
      </c>
      <c r="H35" t="s">
        <v>107</v>
      </c>
      <c r="I35" t="s">
        <v>22</v>
      </c>
      <c r="J35" t="s">
        <v>191</v>
      </c>
      <c r="K35" t="s">
        <v>37</v>
      </c>
      <c r="L35" s="1">
        <v>2700</v>
      </c>
      <c r="M35" s="1">
        <v>2700</v>
      </c>
      <c r="N35" s="8">
        <v>2700</v>
      </c>
      <c r="O35" t="s">
        <v>133</v>
      </c>
      <c r="P35" t="s">
        <v>64</v>
      </c>
      <c r="Q35" s="3">
        <f t="shared" si="0"/>
        <v>43541</v>
      </c>
      <c r="R35" s="2">
        <f t="shared" si="1"/>
        <v>-45</v>
      </c>
      <c r="S35" s="10">
        <f t="shared" si="2"/>
        <v>-121500</v>
      </c>
    </row>
    <row r="36" spans="1:19">
      <c r="A36" t="s">
        <v>193</v>
      </c>
      <c r="B36" t="s">
        <v>194</v>
      </c>
      <c r="C36" t="s">
        <v>79</v>
      </c>
      <c r="D36" t="s">
        <v>49</v>
      </c>
      <c r="E36" s="1">
        <v>1500</v>
      </c>
      <c r="F36" s="1">
        <v>1500</v>
      </c>
      <c r="G36" t="s">
        <v>195</v>
      </c>
      <c r="H36" t="s">
        <v>131</v>
      </c>
      <c r="I36" t="s">
        <v>22</v>
      </c>
      <c r="J36" t="s">
        <v>196</v>
      </c>
      <c r="K36" t="s">
        <v>54</v>
      </c>
      <c r="L36" s="1">
        <v>1500</v>
      </c>
      <c r="M36" s="1">
        <v>1500</v>
      </c>
      <c r="N36" s="8">
        <v>1500</v>
      </c>
      <c r="O36" t="s">
        <v>54</v>
      </c>
      <c r="P36" t="s">
        <v>64</v>
      </c>
      <c r="Q36" s="3">
        <f t="shared" si="0"/>
        <v>43469</v>
      </c>
      <c r="R36" s="2">
        <f t="shared" si="1"/>
        <v>46</v>
      </c>
      <c r="S36" s="10">
        <f t="shared" si="2"/>
        <v>69000</v>
      </c>
    </row>
    <row r="37" spans="1:19">
      <c r="A37" t="s">
        <v>197</v>
      </c>
      <c r="B37" t="s">
        <v>198</v>
      </c>
      <c r="C37" t="s">
        <v>88</v>
      </c>
      <c r="D37" t="s">
        <v>89</v>
      </c>
      <c r="E37" s="1">
        <v>2256.23</v>
      </c>
      <c r="F37" s="1">
        <v>2256.23</v>
      </c>
      <c r="G37" t="s">
        <v>199</v>
      </c>
      <c r="H37" t="s">
        <v>200</v>
      </c>
      <c r="I37" t="s">
        <v>22</v>
      </c>
      <c r="J37" t="s">
        <v>129</v>
      </c>
      <c r="K37" t="s">
        <v>130</v>
      </c>
      <c r="L37" s="1">
        <v>2256.23</v>
      </c>
      <c r="M37" s="1">
        <v>2256.23</v>
      </c>
      <c r="N37" s="8">
        <v>2256.23</v>
      </c>
      <c r="O37" t="s">
        <v>130</v>
      </c>
      <c r="P37" t="s">
        <v>64</v>
      </c>
      <c r="Q37" s="3">
        <f t="shared" si="0"/>
        <v>43560</v>
      </c>
      <c r="R37" s="2">
        <f t="shared" si="1"/>
        <v>-28</v>
      </c>
      <c r="S37" s="10">
        <f t="shared" si="2"/>
        <v>-63174.44</v>
      </c>
    </row>
    <row r="38" spans="1:19">
      <c r="A38" t="s">
        <v>201</v>
      </c>
      <c r="B38" t="s">
        <v>202</v>
      </c>
      <c r="C38" t="s">
        <v>203</v>
      </c>
      <c r="D38" t="s">
        <v>89</v>
      </c>
      <c r="E38" s="1">
        <v>96.66</v>
      </c>
      <c r="F38" s="1">
        <v>96.66</v>
      </c>
      <c r="G38" t="s">
        <v>204</v>
      </c>
      <c r="H38" t="s">
        <v>205</v>
      </c>
      <c r="I38" t="s">
        <v>22</v>
      </c>
      <c r="J38" t="s">
        <v>24</v>
      </c>
      <c r="K38" t="s">
        <v>159</v>
      </c>
      <c r="L38" s="1">
        <v>117.93</v>
      </c>
      <c r="M38" s="1">
        <v>17.89</v>
      </c>
      <c r="N38" s="8">
        <v>14.66</v>
      </c>
      <c r="O38" t="s">
        <v>157</v>
      </c>
      <c r="P38" t="s">
        <v>25</v>
      </c>
      <c r="Q38" s="3">
        <f t="shared" si="0"/>
        <v>43500</v>
      </c>
      <c r="R38" s="2">
        <f t="shared" si="1"/>
        <v>38</v>
      </c>
      <c r="S38" s="10">
        <f t="shared" si="2"/>
        <v>557.08000000000004</v>
      </c>
    </row>
    <row r="39" spans="1:19">
      <c r="A39" t="s">
        <v>201</v>
      </c>
      <c r="B39" t="s">
        <v>202</v>
      </c>
      <c r="C39" t="s">
        <v>203</v>
      </c>
      <c r="D39" t="s">
        <v>89</v>
      </c>
      <c r="E39" s="1">
        <v>96.66</v>
      </c>
      <c r="F39" s="1">
        <v>96.66</v>
      </c>
      <c r="G39" t="s">
        <v>204</v>
      </c>
      <c r="H39" t="s">
        <v>205</v>
      </c>
      <c r="I39" t="s">
        <v>22</v>
      </c>
      <c r="J39" t="s">
        <v>24</v>
      </c>
      <c r="K39" t="s">
        <v>159</v>
      </c>
      <c r="L39" s="1">
        <v>117.93</v>
      </c>
      <c r="M39" s="1">
        <v>100.04</v>
      </c>
      <c r="N39" s="8">
        <v>82</v>
      </c>
      <c r="O39" t="s">
        <v>157</v>
      </c>
      <c r="P39" t="s">
        <v>25</v>
      </c>
      <c r="Q39" s="3">
        <f t="shared" si="0"/>
        <v>43500</v>
      </c>
      <c r="R39" s="2">
        <f t="shared" si="1"/>
        <v>38</v>
      </c>
      <c r="S39" s="10">
        <f t="shared" si="2"/>
        <v>3116</v>
      </c>
    </row>
    <row r="40" spans="1:19">
      <c r="A40" t="s">
        <v>206</v>
      </c>
      <c r="B40" t="s">
        <v>207</v>
      </c>
      <c r="C40" t="s">
        <v>203</v>
      </c>
      <c r="D40" t="s">
        <v>89</v>
      </c>
      <c r="E40" s="1">
        <v>5600</v>
      </c>
      <c r="F40" s="1">
        <v>5600</v>
      </c>
      <c r="G40" t="s">
        <v>208</v>
      </c>
      <c r="H40" t="s">
        <v>209</v>
      </c>
      <c r="I40" t="s">
        <v>22</v>
      </c>
      <c r="J40" t="s">
        <v>196</v>
      </c>
      <c r="K40" t="s">
        <v>210</v>
      </c>
      <c r="L40" s="1">
        <v>1708</v>
      </c>
      <c r="M40" s="1">
        <v>1708</v>
      </c>
      <c r="N40" s="8">
        <v>1400</v>
      </c>
      <c r="O40" t="s">
        <v>211</v>
      </c>
      <c r="P40" t="s">
        <v>25</v>
      </c>
      <c r="Q40" s="3">
        <f t="shared" si="0"/>
        <v>43514</v>
      </c>
      <c r="R40" s="2">
        <f t="shared" si="1"/>
        <v>24</v>
      </c>
      <c r="S40" s="10">
        <f t="shared" si="2"/>
        <v>33600</v>
      </c>
    </row>
    <row r="41" spans="1:19">
      <c r="A41" t="s">
        <v>206</v>
      </c>
      <c r="B41" t="s">
        <v>207</v>
      </c>
      <c r="C41" t="s">
        <v>203</v>
      </c>
      <c r="D41" t="s">
        <v>89</v>
      </c>
      <c r="E41" s="1">
        <v>5600</v>
      </c>
      <c r="F41" s="1">
        <v>5600</v>
      </c>
      <c r="G41" t="s">
        <v>208</v>
      </c>
      <c r="H41" t="s">
        <v>212</v>
      </c>
      <c r="I41" t="s">
        <v>22</v>
      </c>
      <c r="J41" t="s">
        <v>24</v>
      </c>
      <c r="K41" t="s">
        <v>28</v>
      </c>
      <c r="L41" s="1">
        <v>1708</v>
      </c>
      <c r="M41" s="1">
        <v>1708</v>
      </c>
      <c r="N41" s="8">
        <v>1400</v>
      </c>
      <c r="O41" t="s">
        <v>27</v>
      </c>
      <c r="P41" t="s">
        <v>25</v>
      </c>
      <c r="Q41" s="3">
        <f t="shared" si="0"/>
        <v>43501</v>
      </c>
      <c r="R41" s="2">
        <f t="shared" si="1"/>
        <v>37</v>
      </c>
      <c r="S41" s="10">
        <f t="shared" si="2"/>
        <v>51800</v>
      </c>
    </row>
    <row r="42" spans="1:19">
      <c r="A42" t="s">
        <v>206</v>
      </c>
      <c r="B42" t="s">
        <v>207</v>
      </c>
      <c r="C42" t="s">
        <v>203</v>
      </c>
      <c r="D42" t="s">
        <v>89</v>
      </c>
      <c r="E42" s="1">
        <v>5600</v>
      </c>
      <c r="F42" s="1">
        <v>5600</v>
      </c>
      <c r="G42" t="s">
        <v>208</v>
      </c>
      <c r="H42" t="s">
        <v>213</v>
      </c>
      <c r="I42" t="s">
        <v>22</v>
      </c>
      <c r="J42" t="s">
        <v>196</v>
      </c>
      <c r="K42" t="s">
        <v>210</v>
      </c>
      <c r="L42" s="1">
        <v>1708</v>
      </c>
      <c r="M42" s="1">
        <v>1708</v>
      </c>
      <c r="N42" s="8">
        <v>1400</v>
      </c>
      <c r="O42" t="s">
        <v>211</v>
      </c>
      <c r="P42" t="s">
        <v>25</v>
      </c>
      <c r="Q42" s="3">
        <f t="shared" si="0"/>
        <v>43514</v>
      </c>
      <c r="R42" s="2">
        <f t="shared" si="1"/>
        <v>24</v>
      </c>
      <c r="S42" s="10">
        <f t="shared" si="2"/>
        <v>33600</v>
      </c>
    </row>
    <row r="43" spans="1:19">
      <c r="A43" t="s">
        <v>206</v>
      </c>
      <c r="B43" t="s">
        <v>207</v>
      </c>
      <c r="C43" t="s">
        <v>203</v>
      </c>
      <c r="D43" t="s">
        <v>89</v>
      </c>
      <c r="E43" s="1">
        <v>5600</v>
      </c>
      <c r="F43" s="1">
        <v>5600</v>
      </c>
      <c r="G43" t="s">
        <v>208</v>
      </c>
      <c r="H43" t="s">
        <v>214</v>
      </c>
      <c r="I43" t="s">
        <v>22</v>
      </c>
      <c r="J43" t="s">
        <v>215</v>
      </c>
      <c r="K43" t="s">
        <v>216</v>
      </c>
      <c r="L43" s="1">
        <v>1708</v>
      </c>
      <c r="M43" s="1">
        <v>1708</v>
      </c>
      <c r="N43" s="8">
        <v>1400</v>
      </c>
      <c r="O43" t="s">
        <v>216</v>
      </c>
      <c r="P43" t="s">
        <v>25</v>
      </c>
      <c r="Q43" s="3">
        <f t="shared" si="0"/>
        <v>43534</v>
      </c>
      <c r="R43" s="2">
        <f t="shared" si="1"/>
        <v>4</v>
      </c>
      <c r="S43" s="10">
        <f t="shared" si="2"/>
        <v>5600</v>
      </c>
    </row>
    <row r="44" spans="1:19">
      <c r="A44" t="s">
        <v>217</v>
      </c>
      <c r="B44" t="s">
        <v>218</v>
      </c>
      <c r="C44" t="s">
        <v>203</v>
      </c>
      <c r="D44" t="s">
        <v>89</v>
      </c>
      <c r="E44" s="1">
        <v>12500</v>
      </c>
      <c r="F44" s="1">
        <v>12500</v>
      </c>
      <c r="G44" t="s">
        <v>219</v>
      </c>
      <c r="H44" t="s">
        <v>220</v>
      </c>
      <c r="I44" t="s">
        <v>22</v>
      </c>
      <c r="J44" t="s">
        <v>221</v>
      </c>
      <c r="K44" t="s">
        <v>210</v>
      </c>
      <c r="L44" s="1">
        <v>15250</v>
      </c>
      <c r="M44" s="1">
        <v>15250</v>
      </c>
      <c r="N44" s="8">
        <v>12500</v>
      </c>
      <c r="O44" t="s">
        <v>211</v>
      </c>
      <c r="P44" t="s">
        <v>25</v>
      </c>
      <c r="Q44" s="3">
        <f t="shared" si="0"/>
        <v>43514</v>
      </c>
      <c r="R44" s="2">
        <f t="shared" si="1"/>
        <v>24</v>
      </c>
      <c r="S44" s="10">
        <f t="shared" si="2"/>
        <v>300000</v>
      </c>
    </row>
    <row r="45" spans="1:19">
      <c r="A45" t="s">
        <v>222</v>
      </c>
      <c r="B45" t="s">
        <v>223</v>
      </c>
      <c r="C45" t="s">
        <v>129</v>
      </c>
      <c r="D45" t="s">
        <v>18</v>
      </c>
      <c r="E45" s="1">
        <v>879</v>
      </c>
      <c r="F45" s="1">
        <v>879</v>
      </c>
      <c r="G45" t="s">
        <v>224</v>
      </c>
      <c r="H45" t="s">
        <v>225</v>
      </c>
      <c r="I45" t="s">
        <v>22</v>
      </c>
      <c r="J45" t="s">
        <v>226</v>
      </c>
      <c r="K45" t="s">
        <v>227</v>
      </c>
      <c r="L45" s="1">
        <v>702</v>
      </c>
      <c r="M45" s="1">
        <v>702</v>
      </c>
      <c r="N45" s="8">
        <v>702</v>
      </c>
      <c r="O45" t="s">
        <v>227</v>
      </c>
      <c r="P45" t="s">
        <v>25</v>
      </c>
      <c r="Q45" s="3">
        <f t="shared" si="0"/>
        <v>43484</v>
      </c>
      <c r="R45" s="2">
        <f t="shared" si="1"/>
        <v>13</v>
      </c>
      <c r="S45" s="10">
        <f t="shared" si="2"/>
        <v>9126</v>
      </c>
    </row>
    <row r="46" spans="1:19">
      <c r="A46" t="s">
        <v>222</v>
      </c>
      <c r="B46" t="s">
        <v>223</v>
      </c>
      <c r="C46" t="s">
        <v>129</v>
      </c>
      <c r="D46" t="s">
        <v>18</v>
      </c>
      <c r="E46" s="1">
        <v>879</v>
      </c>
      <c r="F46" s="1">
        <v>879</v>
      </c>
      <c r="G46" t="s">
        <v>224</v>
      </c>
      <c r="H46" t="s">
        <v>228</v>
      </c>
      <c r="I46" t="s">
        <v>22</v>
      </c>
      <c r="J46" t="s">
        <v>226</v>
      </c>
      <c r="K46" t="s">
        <v>227</v>
      </c>
      <c r="L46" s="1">
        <v>177</v>
      </c>
      <c r="M46" s="1">
        <v>177</v>
      </c>
      <c r="N46" s="8">
        <v>177</v>
      </c>
      <c r="O46" t="s">
        <v>227</v>
      </c>
      <c r="P46" t="s">
        <v>25</v>
      </c>
      <c r="Q46" s="3">
        <f t="shared" si="0"/>
        <v>43484</v>
      </c>
      <c r="R46" s="2">
        <f t="shared" si="1"/>
        <v>13</v>
      </c>
      <c r="S46" s="10">
        <f t="shared" si="2"/>
        <v>2301</v>
      </c>
    </row>
    <row r="47" spans="1:19">
      <c r="A47" t="s">
        <v>229</v>
      </c>
      <c r="B47" t="s">
        <v>230</v>
      </c>
      <c r="C47" t="s">
        <v>133</v>
      </c>
      <c r="D47" t="s">
        <v>104</v>
      </c>
      <c r="E47" s="1">
        <v>4800</v>
      </c>
      <c r="F47" s="1">
        <v>4800</v>
      </c>
      <c r="G47" t="s">
        <v>231</v>
      </c>
      <c r="H47" t="s">
        <v>232</v>
      </c>
      <c r="I47" t="s">
        <v>22</v>
      </c>
      <c r="J47" t="s">
        <v>215</v>
      </c>
      <c r="K47" t="s">
        <v>215</v>
      </c>
      <c r="L47" s="1">
        <v>4800</v>
      </c>
      <c r="M47" s="1">
        <v>4800</v>
      </c>
      <c r="N47" s="8">
        <v>4800</v>
      </c>
      <c r="O47" t="s">
        <v>137</v>
      </c>
      <c r="P47" t="s">
        <v>64</v>
      </c>
      <c r="Q47" s="3">
        <f t="shared" si="0"/>
        <v>43528</v>
      </c>
      <c r="R47" s="2">
        <f t="shared" si="1"/>
        <v>-47</v>
      </c>
      <c r="S47" s="10">
        <f t="shared" si="2"/>
        <v>-225600</v>
      </c>
    </row>
    <row r="48" spans="1:19">
      <c r="A48" t="s">
        <v>233</v>
      </c>
      <c r="B48" t="s">
        <v>234</v>
      </c>
      <c r="C48" t="s">
        <v>59</v>
      </c>
      <c r="D48" t="s">
        <v>119</v>
      </c>
      <c r="E48" s="1">
        <v>6000</v>
      </c>
      <c r="F48" s="1">
        <v>6000</v>
      </c>
      <c r="G48" t="s">
        <v>235</v>
      </c>
      <c r="H48" t="s">
        <v>236</v>
      </c>
      <c r="I48" t="s">
        <v>22</v>
      </c>
      <c r="J48" t="s">
        <v>237</v>
      </c>
      <c r="K48" t="s">
        <v>238</v>
      </c>
      <c r="L48" s="1">
        <v>3000</v>
      </c>
      <c r="M48" s="1">
        <v>3000</v>
      </c>
      <c r="N48" s="8">
        <v>3000</v>
      </c>
      <c r="O48" t="s">
        <v>238</v>
      </c>
      <c r="P48" t="s">
        <v>64</v>
      </c>
      <c r="Q48" s="3">
        <f t="shared" si="0"/>
        <v>43574</v>
      </c>
      <c r="R48" s="2">
        <f t="shared" si="1"/>
        <v>-43</v>
      </c>
      <c r="S48" s="10">
        <f t="shared" si="2"/>
        <v>-129000</v>
      </c>
    </row>
    <row r="49" spans="1:19">
      <c r="A49" t="s">
        <v>233</v>
      </c>
      <c r="B49" t="s">
        <v>234</v>
      </c>
      <c r="C49" t="s">
        <v>59</v>
      </c>
      <c r="D49" t="s">
        <v>119</v>
      </c>
      <c r="E49" s="1">
        <v>6000</v>
      </c>
      <c r="F49" s="1">
        <v>6000</v>
      </c>
      <c r="G49" t="s">
        <v>235</v>
      </c>
      <c r="H49" t="s">
        <v>239</v>
      </c>
      <c r="I49" t="s">
        <v>22</v>
      </c>
      <c r="J49" t="s">
        <v>133</v>
      </c>
      <c r="K49" t="s">
        <v>79</v>
      </c>
      <c r="L49" s="1">
        <v>3000</v>
      </c>
      <c r="M49" s="1">
        <v>3000</v>
      </c>
      <c r="N49" s="8">
        <v>3000</v>
      </c>
      <c r="O49" t="s">
        <v>79</v>
      </c>
      <c r="P49" t="s">
        <v>64</v>
      </c>
      <c r="Q49" s="3">
        <f t="shared" si="0"/>
        <v>43575</v>
      </c>
      <c r="R49" s="2">
        <f t="shared" si="1"/>
        <v>-44</v>
      </c>
      <c r="S49" s="10">
        <f t="shared" si="2"/>
        <v>-132000</v>
      </c>
    </row>
    <row r="50" spans="1:19">
      <c r="A50" t="s">
        <v>240</v>
      </c>
      <c r="B50" t="s">
        <v>241</v>
      </c>
      <c r="C50" t="s">
        <v>119</v>
      </c>
      <c r="D50" t="s">
        <v>89</v>
      </c>
      <c r="E50" s="1">
        <v>240</v>
      </c>
      <c r="F50" s="1">
        <v>240</v>
      </c>
      <c r="G50" t="s">
        <v>242</v>
      </c>
      <c r="H50" t="s">
        <v>115</v>
      </c>
      <c r="I50" t="s">
        <v>243</v>
      </c>
      <c r="J50" t="s">
        <v>113</v>
      </c>
      <c r="K50" t="s">
        <v>203</v>
      </c>
      <c r="L50" s="1">
        <v>300</v>
      </c>
      <c r="M50" s="1">
        <v>240</v>
      </c>
      <c r="N50" s="8">
        <v>240</v>
      </c>
      <c r="O50" t="str">
        <f>J50</f>
        <v>14-FEB-19</v>
      </c>
      <c r="P50" t="s">
        <v>64</v>
      </c>
      <c r="Q50" s="3">
        <f t="shared" si="0"/>
        <v>43570</v>
      </c>
      <c r="R50" s="2">
        <f t="shared" si="1"/>
        <v>-31</v>
      </c>
      <c r="S50" s="10">
        <f t="shared" si="2"/>
        <v>-7440</v>
      </c>
    </row>
    <row r="51" spans="1:19">
      <c r="A51" t="s">
        <v>244</v>
      </c>
      <c r="B51" t="s">
        <v>245</v>
      </c>
      <c r="C51" t="s">
        <v>62</v>
      </c>
      <c r="D51" t="s">
        <v>19</v>
      </c>
      <c r="E51" s="1">
        <v>272</v>
      </c>
      <c r="F51" s="1">
        <v>272</v>
      </c>
      <c r="G51" t="s">
        <v>246</v>
      </c>
      <c r="H51" t="s">
        <v>247</v>
      </c>
      <c r="I51" t="s">
        <v>22</v>
      </c>
      <c r="J51" t="s">
        <v>196</v>
      </c>
      <c r="K51" t="s">
        <v>211</v>
      </c>
      <c r="L51" s="1">
        <v>331.84</v>
      </c>
      <c r="M51" s="1">
        <v>331.84</v>
      </c>
      <c r="N51" s="8">
        <v>272</v>
      </c>
      <c r="O51" t="s">
        <v>248</v>
      </c>
      <c r="P51" t="s">
        <v>25</v>
      </c>
      <c r="Q51" s="3">
        <f t="shared" si="0"/>
        <v>43513</v>
      </c>
      <c r="R51" s="2">
        <f t="shared" si="1"/>
        <v>-6</v>
      </c>
      <c r="S51" s="10">
        <f t="shared" si="2"/>
        <v>-1632</v>
      </c>
    </row>
    <row r="52" spans="1:19">
      <c r="A52" t="s">
        <v>249</v>
      </c>
      <c r="B52" t="s">
        <v>250</v>
      </c>
      <c r="C52" t="s">
        <v>63</v>
      </c>
      <c r="D52" t="s">
        <v>19</v>
      </c>
      <c r="E52" s="1">
        <v>2256.23</v>
      </c>
      <c r="F52" s="1">
        <v>2256.23</v>
      </c>
      <c r="G52" t="s">
        <v>251</v>
      </c>
      <c r="H52" t="s">
        <v>252</v>
      </c>
      <c r="I52" t="s">
        <v>22</v>
      </c>
      <c r="J52" t="s">
        <v>129</v>
      </c>
      <c r="K52" t="s">
        <v>130</v>
      </c>
      <c r="L52" s="1">
        <v>2256.23</v>
      </c>
      <c r="M52" s="1">
        <v>2256.23</v>
      </c>
      <c r="N52" s="8">
        <v>2256.23</v>
      </c>
      <c r="O52" t="s">
        <v>130</v>
      </c>
      <c r="P52" t="s">
        <v>64</v>
      </c>
      <c r="Q52" s="3">
        <f t="shared" si="0"/>
        <v>43560</v>
      </c>
      <c r="R52" s="2">
        <f t="shared" si="1"/>
        <v>-52</v>
      </c>
      <c r="S52" s="10">
        <f t="shared" si="2"/>
        <v>-117323.96</v>
      </c>
    </row>
    <row r="53" spans="1:19">
      <c r="A53" t="s">
        <v>253</v>
      </c>
      <c r="B53" t="s">
        <v>254</v>
      </c>
      <c r="C53" t="s">
        <v>63</v>
      </c>
      <c r="D53" t="s">
        <v>19</v>
      </c>
      <c r="E53" s="1">
        <v>1672.13</v>
      </c>
      <c r="F53" s="1">
        <v>1672.13</v>
      </c>
      <c r="G53" t="s">
        <v>124</v>
      </c>
      <c r="H53" t="s">
        <v>255</v>
      </c>
      <c r="I53" t="s">
        <v>22</v>
      </c>
      <c r="J53" t="s">
        <v>37</v>
      </c>
      <c r="K53" t="s">
        <v>149</v>
      </c>
      <c r="L53" s="1">
        <v>2000</v>
      </c>
      <c r="M53" s="1">
        <v>1672.13</v>
      </c>
      <c r="N53" s="8">
        <v>1672.13</v>
      </c>
      <c r="O53" t="s">
        <v>149</v>
      </c>
      <c r="P53" t="s">
        <v>64</v>
      </c>
      <c r="Q53" s="3">
        <f t="shared" si="0"/>
        <v>43543</v>
      </c>
      <c r="R53" s="2">
        <f t="shared" si="1"/>
        <v>-35</v>
      </c>
      <c r="S53" s="10">
        <f t="shared" si="2"/>
        <v>-58524.55</v>
      </c>
    </row>
    <row r="54" spans="1:19">
      <c r="A54" t="s">
        <v>256</v>
      </c>
      <c r="B54" t="s">
        <v>257</v>
      </c>
      <c r="C54" t="s">
        <v>41</v>
      </c>
      <c r="D54" t="s">
        <v>42</v>
      </c>
      <c r="E54" s="1">
        <v>3480</v>
      </c>
      <c r="F54" s="1">
        <v>3480</v>
      </c>
      <c r="G54" t="s">
        <v>258</v>
      </c>
      <c r="H54" t="s">
        <v>259</v>
      </c>
      <c r="I54" t="s">
        <v>22</v>
      </c>
      <c r="J54" t="s">
        <v>196</v>
      </c>
      <c r="K54" t="s">
        <v>260</v>
      </c>
      <c r="L54" s="1">
        <v>4245.6000000000004</v>
      </c>
      <c r="M54" s="1">
        <v>4245.6000000000004</v>
      </c>
      <c r="N54" s="8">
        <v>3480</v>
      </c>
      <c r="O54" t="s">
        <v>261</v>
      </c>
      <c r="P54" t="s">
        <v>25</v>
      </c>
      <c r="Q54" s="3">
        <f t="shared" si="0"/>
        <v>43473</v>
      </c>
      <c r="R54" s="2">
        <f t="shared" si="1"/>
        <v>14</v>
      </c>
      <c r="S54" s="10">
        <f t="shared" si="2"/>
        <v>48720</v>
      </c>
    </row>
    <row r="55" spans="1:19">
      <c r="A55" t="s">
        <v>262</v>
      </c>
      <c r="B55" t="s">
        <v>263</v>
      </c>
      <c r="C55" t="s">
        <v>42</v>
      </c>
      <c r="D55" t="s">
        <v>62</v>
      </c>
      <c r="E55" s="1">
        <v>2000</v>
      </c>
      <c r="F55" s="1">
        <v>2000</v>
      </c>
      <c r="G55" t="s">
        <v>264</v>
      </c>
      <c r="H55" t="s">
        <v>265</v>
      </c>
      <c r="I55" t="s">
        <v>22</v>
      </c>
      <c r="J55" t="s">
        <v>266</v>
      </c>
      <c r="K55" t="s">
        <v>221</v>
      </c>
      <c r="L55" s="1">
        <v>2440</v>
      </c>
      <c r="M55" s="1">
        <v>2440</v>
      </c>
      <c r="N55" s="8">
        <v>2000</v>
      </c>
      <c r="O55" t="s">
        <v>221</v>
      </c>
      <c r="P55" t="s">
        <v>25</v>
      </c>
      <c r="Q55" s="3">
        <f t="shared" si="0"/>
        <v>43511</v>
      </c>
      <c r="R55" s="2">
        <f t="shared" si="1"/>
        <v>-10</v>
      </c>
      <c r="S55" s="10">
        <f t="shared" si="2"/>
        <v>-20000</v>
      </c>
    </row>
    <row r="56" spans="1:19">
      <c r="A56" t="s">
        <v>267</v>
      </c>
      <c r="B56" t="s">
        <v>268</v>
      </c>
      <c r="C56" t="s">
        <v>48</v>
      </c>
      <c r="D56" t="s">
        <v>49</v>
      </c>
      <c r="E56" s="1">
        <v>2520</v>
      </c>
      <c r="F56" s="1">
        <v>2520</v>
      </c>
      <c r="G56" t="s">
        <v>269</v>
      </c>
      <c r="H56" t="s">
        <v>270</v>
      </c>
      <c r="I56" t="s">
        <v>22</v>
      </c>
      <c r="J56" t="s">
        <v>196</v>
      </c>
      <c r="K56" t="s">
        <v>271</v>
      </c>
      <c r="L56" s="1">
        <v>1976.4</v>
      </c>
      <c r="M56" s="1">
        <v>1976.4</v>
      </c>
      <c r="N56" s="8">
        <v>1620</v>
      </c>
      <c r="O56" t="s">
        <v>271</v>
      </c>
      <c r="P56" t="s">
        <v>25</v>
      </c>
      <c r="Q56" s="3">
        <f t="shared" si="0"/>
        <v>43472</v>
      </c>
      <c r="R56" s="2">
        <f t="shared" si="1"/>
        <v>37</v>
      </c>
      <c r="S56" s="10">
        <f t="shared" si="2"/>
        <v>59940</v>
      </c>
    </row>
    <row r="57" spans="1:19">
      <c r="A57" t="s">
        <v>267</v>
      </c>
      <c r="B57" t="s">
        <v>268</v>
      </c>
      <c r="C57" t="s">
        <v>48</v>
      </c>
      <c r="D57" t="s">
        <v>49</v>
      </c>
      <c r="E57" s="1">
        <v>2520</v>
      </c>
      <c r="F57" s="1">
        <v>2520</v>
      </c>
      <c r="G57" t="s">
        <v>269</v>
      </c>
      <c r="H57" t="s">
        <v>272</v>
      </c>
      <c r="I57" t="s">
        <v>22</v>
      </c>
      <c r="J57" t="s">
        <v>273</v>
      </c>
      <c r="K57" t="s">
        <v>215</v>
      </c>
      <c r="L57" s="1">
        <v>1098</v>
      </c>
      <c r="M57" s="1">
        <v>1098</v>
      </c>
      <c r="N57" s="8">
        <v>900</v>
      </c>
      <c r="O57" t="s">
        <v>274</v>
      </c>
      <c r="P57" t="s">
        <v>25</v>
      </c>
      <c r="Q57" s="3">
        <f t="shared" si="0"/>
        <v>43522</v>
      </c>
      <c r="R57" s="2">
        <f t="shared" si="1"/>
        <v>-13</v>
      </c>
      <c r="S57" s="10">
        <f t="shared" si="2"/>
        <v>-11700</v>
      </c>
    </row>
    <row r="58" spans="1:19">
      <c r="A58" t="s">
        <v>275</v>
      </c>
      <c r="B58" t="s">
        <v>276</v>
      </c>
      <c r="C58" t="s">
        <v>48</v>
      </c>
      <c r="D58" t="s">
        <v>49</v>
      </c>
      <c r="E58" s="1">
        <v>634</v>
      </c>
      <c r="F58" s="1">
        <v>634</v>
      </c>
      <c r="G58" t="s">
        <v>277</v>
      </c>
      <c r="H58" t="s">
        <v>278</v>
      </c>
      <c r="I58" t="s">
        <v>183</v>
      </c>
      <c r="J58" t="s">
        <v>279</v>
      </c>
      <c r="K58" t="s">
        <v>280</v>
      </c>
      <c r="L58" s="1">
        <v>697.4</v>
      </c>
      <c r="M58" s="1">
        <v>634</v>
      </c>
      <c r="N58" s="8">
        <v>634</v>
      </c>
      <c r="O58" t="str">
        <f>J58</f>
        <v>30-GEN-17</v>
      </c>
      <c r="P58" t="s">
        <v>186</v>
      </c>
      <c r="Q58" s="3">
        <f t="shared" si="0"/>
        <v>42825</v>
      </c>
      <c r="R58" s="2">
        <f t="shared" si="1"/>
        <v>684</v>
      </c>
      <c r="S58" s="10">
        <f t="shared" si="2"/>
        <v>433656</v>
      </c>
    </row>
    <row r="59" spans="1:19">
      <c r="A59" t="s">
        <v>281</v>
      </c>
      <c r="B59" t="s">
        <v>282</v>
      </c>
      <c r="C59" t="s">
        <v>113</v>
      </c>
      <c r="D59" t="s">
        <v>49</v>
      </c>
      <c r="E59" s="1">
        <v>964.84</v>
      </c>
      <c r="F59" s="1">
        <v>964.84</v>
      </c>
      <c r="G59" t="s">
        <v>283</v>
      </c>
      <c r="H59" t="s">
        <v>284</v>
      </c>
      <c r="I59" t="s">
        <v>22</v>
      </c>
      <c r="J59" t="s">
        <v>130</v>
      </c>
      <c r="K59" t="s">
        <v>116</v>
      </c>
      <c r="L59" s="1">
        <v>964.84</v>
      </c>
      <c r="M59" s="1">
        <v>964.84</v>
      </c>
      <c r="N59" s="8">
        <v>964.84</v>
      </c>
      <c r="O59" t="s">
        <v>116</v>
      </c>
      <c r="P59" t="s">
        <v>64</v>
      </c>
      <c r="Q59" s="3">
        <f t="shared" si="0"/>
        <v>43562</v>
      </c>
      <c r="R59" s="2">
        <f t="shared" si="1"/>
        <v>-52</v>
      </c>
      <c r="S59" s="10">
        <f t="shared" si="2"/>
        <v>-50171.68</v>
      </c>
    </row>
    <row r="60" spans="1:19">
      <c r="A60" t="s">
        <v>285</v>
      </c>
      <c r="B60" t="s">
        <v>286</v>
      </c>
      <c r="C60" t="s">
        <v>113</v>
      </c>
      <c r="D60" t="s">
        <v>49</v>
      </c>
      <c r="E60" s="1">
        <v>2980</v>
      </c>
      <c r="F60" s="1">
        <v>2980</v>
      </c>
      <c r="G60" t="s">
        <v>287</v>
      </c>
      <c r="H60" t="s">
        <v>121</v>
      </c>
      <c r="I60" t="s">
        <v>22</v>
      </c>
      <c r="J60" t="s">
        <v>129</v>
      </c>
      <c r="K60" t="s">
        <v>130</v>
      </c>
      <c r="L60" s="1">
        <v>2980</v>
      </c>
      <c r="M60" s="1">
        <v>2980</v>
      </c>
      <c r="N60" s="8">
        <v>2980</v>
      </c>
      <c r="O60" t="s">
        <v>130</v>
      </c>
      <c r="P60" t="s">
        <v>64</v>
      </c>
      <c r="Q60" s="3">
        <f t="shared" si="0"/>
        <v>43560</v>
      </c>
      <c r="R60" s="2">
        <f t="shared" si="1"/>
        <v>-50</v>
      </c>
      <c r="S60" s="10">
        <f t="shared" si="2"/>
        <v>-149000</v>
      </c>
    </row>
    <row r="61" spans="1:19">
      <c r="A61" t="s">
        <v>288</v>
      </c>
      <c r="B61" t="s">
        <v>289</v>
      </c>
      <c r="C61" t="s">
        <v>58</v>
      </c>
      <c r="D61" t="s">
        <v>59</v>
      </c>
      <c r="E61" s="1">
        <v>2256.23</v>
      </c>
      <c r="F61" s="1">
        <v>2256.23</v>
      </c>
      <c r="G61" t="s">
        <v>290</v>
      </c>
      <c r="H61" t="s">
        <v>291</v>
      </c>
      <c r="I61" t="s">
        <v>22</v>
      </c>
      <c r="J61" t="s">
        <v>62</v>
      </c>
      <c r="K61" t="s">
        <v>63</v>
      </c>
      <c r="L61" s="1">
        <v>2256.23</v>
      </c>
      <c r="M61" s="1">
        <v>2256.23</v>
      </c>
      <c r="N61" s="8">
        <v>2256.23</v>
      </c>
      <c r="O61" t="s">
        <v>63</v>
      </c>
      <c r="P61" t="s">
        <v>64</v>
      </c>
      <c r="Q61" s="3">
        <f t="shared" si="0"/>
        <v>43568</v>
      </c>
      <c r="R61" s="2">
        <f t="shared" si="1"/>
        <v>-46</v>
      </c>
      <c r="S61" s="10">
        <f t="shared" si="2"/>
        <v>-103786.58</v>
      </c>
    </row>
    <row r="62" spans="1:19">
      <c r="A62" t="s">
        <v>292</v>
      </c>
      <c r="B62" t="s">
        <v>293</v>
      </c>
      <c r="C62" t="s">
        <v>109</v>
      </c>
      <c r="D62" t="s">
        <v>42</v>
      </c>
      <c r="E62" s="1">
        <v>1618.83</v>
      </c>
      <c r="F62" s="1">
        <v>1618.83</v>
      </c>
      <c r="G62" t="s">
        <v>294</v>
      </c>
      <c r="H62" t="s">
        <v>295</v>
      </c>
      <c r="I62" t="s">
        <v>183</v>
      </c>
      <c r="J62" t="s">
        <v>296</v>
      </c>
      <c r="K62" t="s">
        <v>157</v>
      </c>
      <c r="L62" s="1">
        <v>1683.58</v>
      </c>
      <c r="M62" s="1">
        <v>1618.83</v>
      </c>
      <c r="N62" s="8">
        <v>1618.83</v>
      </c>
      <c r="O62" t="str">
        <f>J62</f>
        <v>06-NOV-18</v>
      </c>
      <c r="P62" t="s">
        <v>186</v>
      </c>
      <c r="Q62" s="3">
        <f t="shared" si="0"/>
        <v>43470</v>
      </c>
      <c r="R62" s="2">
        <f t="shared" si="1"/>
        <v>23</v>
      </c>
      <c r="S62" s="10">
        <f t="shared" si="2"/>
        <v>37233.089999999997</v>
      </c>
    </row>
    <row r="63" spans="1:19">
      <c r="A63" t="s">
        <v>297</v>
      </c>
      <c r="B63" t="s">
        <v>298</v>
      </c>
      <c r="C63" t="s">
        <v>116</v>
      </c>
      <c r="D63" t="s">
        <v>63</v>
      </c>
      <c r="E63" s="1">
        <v>29466.45</v>
      </c>
      <c r="F63" s="1">
        <v>29466.45</v>
      </c>
      <c r="G63" t="s">
        <v>299</v>
      </c>
      <c r="H63" t="s">
        <v>300</v>
      </c>
      <c r="I63" t="s">
        <v>22</v>
      </c>
      <c r="J63" t="s">
        <v>260</v>
      </c>
      <c r="K63" t="s">
        <v>301</v>
      </c>
      <c r="L63" s="1">
        <v>10685.4</v>
      </c>
      <c r="M63" s="1">
        <v>10685.4</v>
      </c>
      <c r="N63" s="8">
        <v>9714</v>
      </c>
      <c r="O63" t="s">
        <v>301</v>
      </c>
      <c r="P63" t="s">
        <v>25</v>
      </c>
      <c r="Q63" s="3">
        <f t="shared" si="0"/>
        <v>43477</v>
      </c>
      <c r="R63" s="2">
        <f t="shared" si="1"/>
        <v>25</v>
      </c>
      <c r="S63" s="10">
        <f t="shared" si="2"/>
        <v>242850</v>
      </c>
    </row>
    <row r="64" spans="1:19">
      <c r="A64" t="s">
        <v>297</v>
      </c>
      <c r="B64" t="s">
        <v>298</v>
      </c>
      <c r="C64" t="s">
        <v>116</v>
      </c>
      <c r="D64" t="s">
        <v>63</v>
      </c>
      <c r="E64" s="1">
        <v>29466.45</v>
      </c>
      <c r="F64" s="1">
        <v>29466.45</v>
      </c>
      <c r="G64" t="s">
        <v>299</v>
      </c>
      <c r="H64" t="s">
        <v>302</v>
      </c>
      <c r="I64" t="s">
        <v>22</v>
      </c>
      <c r="J64" t="s">
        <v>185</v>
      </c>
      <c r="K64" t="s">
        <v>303</v>
      </c>
      <c r="L64" s="1">
        <v>9762.5</v>
      </c>
      <c r="M64" s="1">
        <v>9762.5</v>
      </c>
      <c r="N64" s="8">
        <v>8875</v>
      </c>
      <c r="O64" t="s">
        <v>303</v>
      </c>
      <c r="P64" t="s">
        <v>25</v>
      </c>
      <c r="Q64" s="3">
        <f t="shared" si="0"/>
        <v>43463</v>
      </c>
      <c r="R64" s="2">
        <f t="shared" si="1"/>
        <v>39</v>
      </c>
      <c r="S64" s="10">
        <f t="shared" si="2"/>
        <v>346125</v>
      </c>
    </row>
    <row r="65" spans="1:19">
      <c r="A65" t="s">
        <v>297</v>
      </c>
      <c r="B65" t="s">
        <v>298</v>
      </c>
      <c r="C65" t="s">
        <v>116</v>
      </c>
      <c r="D65" t="s">
        <v>63</v>
      </c>
      <c r="E65" s="1">
        <v>29466.45</v>
      </c>
      <c r="F65" s="1">
        <v>29466.45</v>
      </c>
      <c r="G65" t="s">
        <v>299</v>
      </c>
      <c r="H65" t="s">
        <v>304</v>
      </c>
      <c r="I65" t="s">
        <v>22</v>
      </c>
      <c r="J65" t="s">
        <v>305</v>
      </c>
      <c r="K65" t="s">
        <v>215</v>
      </c>
      <c r="L65" s="1">
        <v>3416.88</v>
      </c>
      <c r="M65" s="1">
        <v>3416.88</v>
      </c>
      <c r="N65" s="8">
        <v>3106.25</v>
      </c>
      <c r="O65" t="s">
        <v>210</v>
      </c>
      <c r="P65" t="s">
        <v>25</v>
      </c>
      <c r="Q65" s="3">
        <f t="shared" si="0"/>
        <v>43518</v>
      </c>
      <c r="R65" s="2">
        <f t="shared" si="1"/>
        <v>-16</v>
      </c>
      <c r="S65" s="10">
        <f t="shared" si="2"/>
        <v>-49700</v>
      </c>
    </row>
    <row r="66" spans="1:19">
      <c r="A66" t="s">
        <v>297</v>
      </c>
      <c r="B66" t="s">
        <v>298</v>
      </c>
      <c r="C66" t="s">
        <v>116</v>
      </c>
      <c r="D66" t="s">
        <v>63</v>
      </c>
      <c r="E66" s="1">
        <v>29466.45</v>
      </c>
      <c r="F66" s="1">
        <v>29466.45</v>
      </c>
      <c r="G66" t="s">
        <v>299</v>
      </c>
      <c r="H66" t="s">
        <v>306</v>
      </c>
      <c r="I66" t="s">
        <v>22</v>
      </c>
      <c r="J66" t="s">
        <v>307</v>
      </c>
      <c r="K66" t="s">
        <v>210</v>
      </c>
      <c r="L66" s="1">
        <v>8548.32</v>
      </c>
      <c r="M66" s="1">
        <v>8548.32</v>
      </c>
      <c r="N66" s="8">
        <v>7771.2</v>
      </c>
      <c r="O66" t="s">
        <v>211</v>
      </c>
      <c r="P66" t="s">
        <v>25</v>
      </c>
      <c r="Q66" s="3">
        <f t="shared" si="0"/>
        <v>43514</v>
      </c>
      <c r="R66" s="2">
        <f t="shared" si="1"/>
        <v>-12</v>
      </c>
      <c r="S66" s="10">
        <f t="shared" si="2"/>
        <v>-93254.399999999994</v>
      </c>
    </row>
    <row r="67" spans="1:19">
      <c r="A67" t="s">
        <v>308</v>
      </c>
      <c r="B67" t="s">
        <v>309</v>
      </c>
      <c r="C67" t="s">
        <v>310</v>
      </c>
      <c r="D67" t="s">
        <v>170</v>
      </c>
      <c r="E67" s="1">
        <v>431.15</v>
      </c>
      <c r="F67" s="1">
        <v>431.15</v>
      </c>
      <c r="G67" t="s">
        <v>311</v>
      </c>
      <c r="H67" t="s">
        <v>312</v>
      </c>
      <c r="I67" t="s">
        <v>83</v>
      </c>
      <c r="J67" t="s">
        <v>313</v>
      </c>
      <c r="K67" t="s">
        <v>314</v>
      </c>
      <c r="L67" s="1">
        <v>431.15</v>
      </c>
      <c r="M67" s="1">
        <v>431.15</v>
      </c>
      <c r="N67" s="8">
        <v>431.15</v>
      </c>
      <c r="O67" t="str">
        <f t="shared" ref="O67:O68" si="4">J67</f>
        <v>28-AGO-14</v>
      </c>
      <c r="P67" t="s">
        <v>25</v>
      </c>
      <c r="Q67" s="3">
        <f t="shared" ref="Q67:Q125" si="5">O67+60</f>
        <v>41939</v>
      </c>
      <c r="R67" s="2">
        <f t="shared" ref="R67:R125" si="6">C67-Q67</f>
        <v>1577</v>
      </c>
      <c r="S67" s="10">
        <f t="shared" ref="S67:S125" si="7">R67*N67</f>
        <v>679923.54999999993</v>
      </c>
    </row>
    <row r="68" spans="1:19">
      <c r="A68" t="s">
        <v>315</v>
      </c>
      <c r="B68" t="s">
        <v>316</v>
      </c>
      <c r="C68" t="s">
        <v>310</v>
      </c>
      <c r="D68" t="s">
        <v>170</v>
      </c>
      <c r="E68" s="1">
        <v>243604.6</v>
      </c>
      <c r="F68" s="1">
        <v>243604.6</v>
      </c>
      <c r="G68" t="s">
        <v>317</v>
      </c>
      <c r="H68" t="s">
        <v>319</v>
      </c>
      <c r="I68" t="s">
        <v>243</v>
      </c>
      <c r="J68" t="s">
        <v>320</v>
      </c>
      <c r="K68" t="s">
        <v>318</v>
      </c>
      <c r="L68" s="1">
        <v>14638.41</v>
      </c>
      <c r="M68" s="1">
        <v>14638.41</v>
      </c>
      <c r="N68" s="8">
        <v>14638.41</v>
      </c>
      <c r="O68" t="str">
        <f t="shared" si="4"/>
        <v>24-DIC-14</v>
      </c>
      <c r="P68" t="s">
        <v>25</v>
      </c>
      <c r="Q68" s="3">
        <f t="shared" si="5"/>
        <v>42057</v>
      </c>
      <c r="R68" s="2">
        <f t="shared" si="6"/>
        <v>1459</v>
      </c>
      <c r="S68" s="10">
        <f t="shared" si="7"/>
        <v>21357440.190000001</v>
      </c>
    </row>
    <row r="69" spans="1:19">
      <c r="A69" t="s">
        <v>315</v>
      </c>
      <c r="B69" t="s">
        <v>316</v>
      </c>
      <c r="C69" t="s">
        <v>310</v>
      </c>
      <c r="D69" t="s">
        <v>170</v>
      </c>
      <c r="E69" s="1">
        <v>243604.6</v>
      </c>
      <c r="F69" s="1">
        <v>243604.6</v>
      </c>
      <c r="G69" t="s">
        <v>317</v>
      </c>
      <c r="H69" t="s">
        <v>321</v>
      </c>
      <c r="I69" t="s">
        <v>22</v>
      </c>
      <c r="J69" t="s">
        <v>322</v>
      </c>
      <c r="K69" t="s">
        <v>323</v>
      </c>
      <c r="L69" s="1">
        <v>137.16</v>
      </c>
      <c r="M69" s="1">
        <v>137.16</v>
      </c>
      <c r="N69" s="8">
        <v>112.43</v>
      </c>
      <c r="O69" t="s">
        <v>324</v>
      </c>
      <c r="P69" t="s">
        <v>25</v>
      </c>
      <c r="Q69" s="3">
        <f t="shared" si="5"/>
        <v>42175</v>
      </c>
      <c r="R69" s="2">
        <f t="shared" si="6"/>
        <v>1341</v>
      </c>
      <c r="S69" s="10">
        <f t="shared" si="7"/>
        <v>150768.63</v>
      </c>
    </row>
    <row r="70" spans="1:19">
      <c r="A70" t="s">
        <v>325</v>
      </c>
      <c r="B70" t="s">
        <v>326</v>
      </c>
      <c r="C70" t="s">
        <v>97</v>
      </c>
      <c r="D70" t="s">
        <v>89</v>
      </c>
      <c r="E70" s="1">
        <v>772.95</v>
      </c>
      <c r="F70" s="1">
        <v>772.95</v>
      </c>
      <c r="G70" t="s">
        <v>327</v>
      </c>
      <c r="H70" t="s">
        <v>328</v>
      </c>
      <c r="I70" t="s">
        <v>22</v>
      </c>
      <c r="J70" t="s">
        <v>166</v>
      </c>
      <c r="K70" t="s">
        <v>156</v>
      </c>
      <c r="L70" s="1">
        <v>939.48</v>
      </c>
      <c r="M70" s="1">
        <v>939.48</v>
      </c>
      <c r="N70" s="8">
        <v>772.95</v>
      </c>
      <c r="O70" t="s">
        <v>156</v>
      </c>
      <c r="P70" t="s">
        <v>25</v>
      </c>
      <c r="Q70" s="3">
        <f t="shared" si="5"/>
        <v>43497</v>
      </c>
      <c r="R70" s="2">
        <f t="shared" si="6"/>
        <v>40</v>
      </c>
      <c r="S70" s="10">
        <f t="shared" si="7"/>
        <v>30918</v>
      </c>
    </row>
    <row r="71" spans="1:19">
      <c r="A71" t="s">
        <v>329</v>
      </c>
      <c r="B71" t="s">
        <v>330</v>
      </c>
      <c r="C71" t="s">
        <v>119</v>
      </c>
      <c r="D71" t="s">
        <v>89</v>
      </c>
      <c r="E71" s="1">
        <v>240</v>
      </c>
      <c r="F71" s="1">
        <v>240</v>
      </c>
      <c r="G71" t="s">
        <v>331</v>
      </c>
      <c r="H71" t="s">
        <v>121</v>
      </c>
      <c r="I71" t="s">
        <v>243</v>
      </c>
      <c r="J71" t="s">
        <v>332</v>
      </c>
      <c r="K71" t="s">
        <v>119</v>
      </c>
      <c r="L71" s="1">
        <v>100</v>
      </c>
      <c r="M71" s="1">
        <v>80</v>
      </c>
      <c r="N71" s="8">
        <v>80</v>
      </c>
      <c r="O71" t="str">
        <f t="shared" ref="O71:O73" si="8">J71</f>
        <v>17-GIU-16</v>
      </c>
      <c r="P71" t="s">
        <v>64</v>
      </c>
      <c r="Q71" s="3">
        <f t="shared" si="5"/>
        <v>42598</v>
      </c>
      <c r="R71" s="2">
        <f t="shared" si="6"/>
        <v>941</v>
      </c>
      <c r="S71" s="10">
        <f t="shared" si="7"/>
        <v>75280</v>
      </c>
    </row>
    <row r="72" spans="1:19">
      <c r="A72" t="s">
        <v>329</v>
      </c>
      <c r="B72" t="s">
        <v>330</v>
      </c>
      <c r="C72" t="s">
        <v>119</v>
      </c>
      <c r="D72" t="s">
        <v>89</v>
      </c>
      <c r="E72" s="1">
        <v>240</v>
      </c>
      <c r="F72" s="1">
        <v>240</v>
      </c>
      <c r="G72" t="s">
        <v>331</v>
      </c>
      <c r="H72" t="s">
        <v>115</v>
      </c>
      <c r="I72" t="s">
        <v>243</v>
      </c>
      <c r="J72" t="s">
        <v>333</v>
      </c>
      <c r="K72" t="s">
        <v>203</v>
      </c>
      <c r="L72" s="1">
        <v>100</v>
      </c>
      <c r="M72" s="1">
        <v>80</v>
      </c>
      <c r="N72" s="8">
        <v>80</v>
      </c>
      <c r="O72" t="str">
        <f t="shared" si="8"/>
        <v>04-DIC-15</v>
      </c>
      <c r="P72" t="s">
        <v>64</v>
      </c>
      <c r="Q72" s="3">
        <f t="shared" si="5"/>
        <v>42402</v>
      </c>
      <c r="R72" s="2">
        <f t="shared" si="6"/>
        <v>1137</v>
      </c>
      <c r="S72" s="10">
        <f t="shared" si="7"/>
        <v>90960</v>
      </c>
    </row>
    <row r="73" spans="1:19">
      <c r="A73" t="s">
        <v>329</v>
      </c>
      <c r="B73" t="s">
        <v>330</v>
      </c>
      <c r="C73" t="s">
        <v>119</v>
      </c>
      <c r="D73" t="s">
        <v>89</v>
      </c>
      <c r="E73" s="1">
        <v>240</v>
      </c>
      <c r="F73" s="1">
        <v>240</v>
      </c>
      <c r="G73" t="s">
        <v>331</v>
      </c>
      <c r="H73" t="s">
        <v>334</v>
      </c>
      <c r="I73" t="s">
        <v>243</v>
      </c>
      <c r="J73" t="s">
        <v>335</v>
      </c>
      <c r="K73" t="s">
        <v>119</v>
      </c>
      <c r="L73" s="1">
        <v>100</v>
      </c>
      <c r="M73" s="1">
        <v>80</v>
      </c>
      <c r="N73" s="8">
        <v>80</v>
      </c>
      <c r="O73" t="str">
        <f t="shared" si="8"/>
        <v>06-OTT-16</v>
      </c>
      <c r="P73" t="s">
        <v>64</v>
      </c>
      <c r="Q73" s="3">
        <f t="shared" si="5"/>
        <v>42709</v>
      </c>
      <c r="R73" s="2">
        <f t="shared" si="6"/>
        <v>830</v>
      </c>
      <c r="S73" s="10">
        <f t="shared" si="7"/>
        <v>66400</v>
      </c>
    </row>
    <row r="74" spans="1:19">
      <c r="A74" t="s">
        <v>336</v>
      </c>
      <c r="B74" t="s">
        <v>337</v>
      </c>
      <c r="C74" t="s">
        <v>59</v>
      </c>
      <c r="D74" t="s">
        <v>119</v>
      </c>
      <c r="E74" s="1">
        <v>2256.23</v>
      </c>
      <c r="F74" s="1">
        <v>2256.23</v>
      </c>
      <c r="G74" t="s">
        <v>338</v>
      </c>
      <c r="H74" t="s">
        <v>115</v>
      </c>
      <c r="I74" t="s">
        <v>22</v>
      </c>
      <c r="J74" t="s">
        <v>58</v>
      </c>
      <c r="K74" t="s">
        <v>339</v>
      </c>
      <c r="L74" s="1">
        <v>2256.23</v>
      </c>
      <c r="M74" s="1">
        <v>2256.23</v>
      </c>
      <c r="N74" s="8">
        <v>2256.23</v>
      </c>
      <c r="O74" t="s">
        <v>340</v>
      </c>
      <c r="P74" t="s">
        <v>64</v>
      </c>
      <c r="Q74" s="3">
        <f t="shared" si="5"/>
        <v>43583</v>
      </c>
      <c r="R74" s="2">
        <f t="shared" si="6"/>
        <v>-52</v>
      </c>
      <c r="S74" s="10">
        <f t="shared" si="7"/>
        <v>-117323.96</v>
      </c>
    </row>
    <row r="75" spans="1:19">
      <c r="A75" t="s">
        <v>341</v>
      </c>
      <c r="B75" t="s">
        <v>342</v>
      </c>
      <c r="C75" t="s">
        <v>79</v>
      </c>
      <c r="D75" t="s">
        <v>80</v>
      </c>
      <c r="E75" s="1">
        <v>678</v>
      </c>
      <c r="F75" s="1">
        <v>678</v>
      </c>
      <c r="G75" t="s">
        <v>343</v>
      </c>
      <c r="H75" t="s">
        <v>344</v>
      </c>
      <c r="I75" t="s">
        <v>22</v>
      </c>
      <c r="J75" t="s">
        <v>345</v>
      </c>
      <c r="K75" t="s">
        <v>346</v>
      </c>
      <c r="L75" s="1">
        <v>745.8</v>
      </c>
      <c r="M75" s="1">
        <v>745.8</v>
      </c>
      <c r="N75" s="8">
        <v>678</v>
      </c>
      <c r="O75" t="s">
        <v>347</v>
      </c>
      <c r="P75" t="s">
        <v>25</v>
      </c>
      <c r="Q75" s="3">
        <f t="shared" si="5"/>
        <v>42324</v>
      </c>
      <c r="R75" s="2">
        <f t="shared" si="6"/>
        <v>1191</v>
      </c>
      <c r="S75" s="10">
        <f t="shared" si="7"/>
        <v>807498</v>
      </c>
    </row>
    <row r="76" spans="1:19">
      <c r="A76" t="s">
        <v>348</v>
      </c>
      <c r="B76" t="s">
        <v>349</v>
      </c>
      <c r="C76" t="s">
        <v>62</v>
      </c>
      <c r="D76" t="s">
        <v>19</v>
      </c>
      <c r="E76" s="1">
        <v>582.1</v>
      </c>
      <c r="F76" s="1">
        <v>582.1</v>
      </c>
      <c r="G76" t="s">
        <v>350</v>
      </c>
      <c r="H76" t="s">
        <v>351</v>
      </c>
      <c r="I76" t="s">
        <v>22</v>
      </c>
      <c r="J76" t="s">
        <v>157</v>
      </c>
      <c r="K76" t="s">
        <v>352</v>
      </c>
      <c r="L76" s="1">
        <v>710.16</v>
      </c>
      <c r="M76" s="1">
        <v>710.16</v>
      </c>
      <c r="N76" s="8">
        <v>582.1</v>
      </c>
      <c r="O76" t="s">
        <v>352</v>
      </c>
      <c r="P76" t="s">
        <v>25</v>
      </c>
      <c r="Q76" s="3">
        <f t="shared" si="5"/>
        <v>43506</v>
      </c>
      <c r="R76" s="2">
        <f t="shared" si="6"/>
        <v>1</v>
      </c>
      <c r="S76" s="10">
        <f t="shared" si="7"/>
        <v>582.1</v>
      </c>
    </row>
    <row r="77" spans="1:19">
      <c r="A77" t="s">
        <v>353</v>
      </c>
      <c r="B77" t="s">
        <v>354</v>
      </c>
      <c r="C77" t="s">
        <v>37</v>
      </c>
      <c r="D77" t="s">
        <v>71</v>
      </c>
      <c r="E77" s="1">
        <v>587.5</v>
      </c>
      <c r="F77" s="1">
        <v>587.5</v>
      </c>
      <c r="G77" t="s">
        <v>355</v>
      </c>
      <c r="H77" t="s">
        <v>356</v>
      </c>
      <c r="I77" t="s">
        <v>22</v>
      </c>
      <c r="J77" t="s">
        <v>357</v>
      </c>
      <c r="K77" t="s">
        <v>307</v>
      </c>
      <c r="L77" s="1">
        <v>700</v>
      </c>
      <c r="M77" s="1">
        <v>587.5</v>
      </c>
      <c r="N77" s="8">
        <v>587.5</v>
      </c>
      <c r="O77" t="s">
        <v>221</v>
      </c>
      <c r="P77" t="s">
        <v>64</v>
      </c>
      <c r="Q77" s="3">
        <f t="shared" si="5"/>
        <v>43511</v>
      </c>
      <c r="R77" s="2">
        <f t="shared" si="6"/>
        <v>-29</v>
      </c>
      <c r="S77" s="10">
        <f t="shared" si="7"/>
        <v>-17037.5</v>
      </c>
    </row>
    <row r="78" spans="1:19">
      <c r="A78" t="s">
        <v>358</v>
      </c>
      <c r="B78" t="s">
        <v>359</v>
      </c>
      <c r="C78" t="s">
        <v>37</v>
      </c>
      <c r="D78" t="s">
        <v>71</v>
      </c>
      <c r="E78" s="1">
        <v>10798.75</v>
      </c>
      <c r="F78" s="1">
        <v>10798.75</v>
      </c>
      <c r="G78" t="s">
        <v>360</v>
      </c>
      <c r="H78" t="s">
        <v>361</v>
      </c>
      <c r="I78" t="s">
        <v>22</v>
      </c>
      <c r="J78" t="s">
        <v>307</v>
      </c>
      <c r="K78" t="s">
        <v>210</v>
      </c>
      <c r="L78" s="1">
        <v>2969.66</v>
      </c>
      <c r="M78" s="1">
        <v>2969.66</v>
      </c>
      <c r="N78" s="8">
        <v>2699.69</v>
      </c>
      <c r="O78" t="s">
        <v>211</v>
      </c>
      <c r="P78" t="s">
        <v>25</v>
      </c>
      <c r="Q78" s="3">
        <f t="shared" si="5"/>
        <v>43514</v>
      </c>
      <c r="R78" s="2">
        <f t="shared" si="6"/>
        <v>-32</v>
      </c>
      <c r="S78" s="10">
        <f t="shared" si="7"/>
        <v>-86390.080000000002</v>
      </c>
    </row>
    <row r="79" spans="1:19">
      <c r="A79" t="s">
        <v>358</v>
      </c>
      <c r="B79" t="s">
        <v>359</v>
      </c>
      <c r="C79" t="s">
        <v>37</v>
      </c>
      <c r="D79" t="s">
        <v>71</v>
      </c>
      <c r="E79" s="1">
        <v>10798.75</v>
      </c>
      <c r="F79" s="1">
        <v>10798.75</v>
      </c>
      <c r="G79" t="s">
        <v>360</v>
      </c>
      <c r="H79" t="s">
        <v>362</v>
      </c>
      <c r="I79" t="s">
        <v>22</v>
      </c>
      <c r="J79" t="s">
        <v>266</v>
      </c>
      <c r="K79" t="s">
        <v>221</v>
      </c>
      <c r="L79" s="1">
        <v>4949.43</v>
      </c>
      <c r="M79" s="1">
        <v>4949.43</v>
      </c>
      <c r="N79" s="8">
        <v>4499.4799999999996</v>
      </c>
      <c r="O79" t="s">
        <v>307</v>
      </c>
      <c r="P79" t="s">
        <v>25</v>
      </c>
      <c r="Q79" s="3">
        <f t="shared" si="5"/>
        <v>43512</v>
      </c>
      <c r="R79" s="2">
        <f t="shared" si="6"/>
        <v>-30</v>
      </c>
      <c r="S79" s="10">
        <f t="shared" si="7"/>
        <v>-134984.4</v>
      </c>
    </row>
    <row r="80" spans="1:19">
      <c r="A80" t="s">
        <v>358</v>
      </c>
      <c r="B80" t="s">
        <v>359</v>
      </c>
      <c r="C80" t="s">
        <v>37</v>
      </c>
      <c r="D80" t="s">
        <v>71</v>
      </c>
      <c r="E80" s="1">
        <v>10798.75</v>
      </c>
      <c r="F80" s="1">
        <v>10798.75</v>
      </c>
      <c r="G80" t="s">
        <v>360</v>
      </c>
      <c r="H80" t="s">
        <v>363</v>
      </c>
      <c r="I80" t="s">
        <v>22</v>
      </c>
      <c r="J80" t="s">
        <v>31</v>
      </c>
      <c r="K80" t="s">
        <v>227</v>
      </c>
      <c r="L80" s="1">
        <v>1979.77</v>
      </c>
      <c r="M80" s="1">
        <v>1979.77</v>
      </c>
      <c r="N80" s="8">
        <v>1799.79</v>
      </c>
      <c r="O80" t="s">
        <v>364</v>
      </c>
      <c r="P80" t="s">
        <v>25</v>
      </c>
      <c r="Q80" s="3">
        <f t="shared" si="5"/>
        <v>43483</v>
      </c>
      <c r="R80" s="2">
        <f t="shared" si="6"/>
        <v>-1</v>
      </c>
      <c r="S80" s="10">
        <f t="shared" si="7"/>
        <v>-1799.79</v>
      </c>
    </row>
    <row r="81" spans="1:19">
      <c r="A81" t="s">
        <v>358</v>
      </c>
      <c r="B81" t="s">
        <v>359</v>
      </c>
      <c r="C81" t="s">
        <v>37</v>
      </c>
      <c r="D81" t="s">
        <v>71</v>
      </c>
      <c r="E81" s="1">
        <v>10798.75</v>
      </c>
      <c r="F81" s="1">
        <v>10798.75</v>
      </c>
      <c r="G81" t="s">
        <v>360</v>
      </c>
      <c r="H81" t="s">
        <v>365</v>
      </c>
      <c r="I81" t="s">
        <v>22</v>
      </c>
      <c r="J81" t="s">
        <v>366</v>
      </c>
      <c r="K81" t="s">
        <v>260</v>
      </c>
      <c r="L81" s="1">
        <v>1979.77</v>
      </c>
      <c r="M81" s="1">
        <v>1979.77</v>
      </c>
      <c r="N81" s="8">
        <v>1799.79</v>
      </c>
      <c r="O81" t="s">
        <v>260</v>
      </c>
      <c r="P81" t="s">
        <v>25</v>
      </c>
      <c r="Q81" s="3">
        <f t="shared" si="5"/>
        <v>43476</v>
      </c>
      <c r="R81" s="2">
        <f t="shared" si="6"/>
        <v>6</v>
      </c>
      <c r="S81" s="10">
        <f t="shared" si="7"/>
        <v>10798.74</v>
      </c>
    </row>
    <row r="82" spans="1:19">
      <c r="A82" t="s">
        <v>367</v>
      </c>
      <c r="B82" t="s">
        <v>368</v>
      </c>
      <c r="C82" t="s">
        <v>149</v>
      </c>
      <c r="D82" t="s">
        <v>71</v>
      </c>
      <c r="E82" s="1">
        <v>1888.8</v>
      </c>
      <c r="F82" s="1">
        <v>1888.8</v>
      </c>
      <c r="G82" t="s">
        <v>369</v>
      </c>
      <c r="H82" t="s">
        <v>370</v>
      </c>
      <c r="I82" t="s">
        <v>22</v>
      </c>
      <c r="J82" t="s">
        <v>273</v>
      </c>
      <c r="K82" t="s">
        <v>371</v>
      </c>
      <c r="L82" s="1">
        <v>2250.5</v>
      </c>
      <c r="M82" s="1">
        <v>1888.8</v>
      </c>
      <c r="N82" s="8">
        <v>1888.8</v>
      </c>
      <c r="O82" t="s">
        <v>216</v>
      </c>
      <c r="P82" t="s">
        <v>64</v>
      </c>
      <c r="Q82" s="3">
        <f t="shared" si="5"/>
        <v>43534</v>
      </c>
      <c r="R82" s="2">
        <f t="shared" si="6"/>
        <v>-51</v>
      </c>
      <c r="S82" s="10">
        <f t="shared" si="7"/>
        <v>-96328.8</v>
      </c>
    </row>
    <row r="83" spans="1:19">
      <c r="A83" t="s">
        <v>372</v>
      </c>
      <c r="B83" t="s">
        <v>373</v>
      </c>
      <c r="C83" t="s">
        <v>150</v>
      </c>
      <c r="D83" t="s">
        <v>71</v>
      </c>
      <c r="E83" s="1">
        <v>14322.72</v>
      </c>
      <c r="F83" s="1">
        <v>14322.72</v>
      </c>
      <c r="G83" t="s">
        <v>374</v>
      </c>
      <c r="H83" t="s">
        <v>375</v>
      </c>
      <c r="I83" t="s">
        <v>22</v>
      </c>
      <c r="J83" t="s">
        <v>376</v>
      </c>
      <c r="K83" t="s">
        <v>377</v>
      </c>
      <c r="L83" s="1">
        <v>4647.6099999999997</v>
      </c>
      <c r="M83" s="1">
        <v>4647.6099999999997</v>
      </c>
      <c r="N83" s="8">
        <v>3809.52</v>
      </c>
      <c r="O83" t="s">
        <v>378</v>
      </c>
      <c r="P83" t="s">
        <v>25</v>
      </c>
      <c r="Q83" s="3">
        <f t="shared" si="5"/>
        <v>43337</v>
      </c>
      <c r="R83" s="2">
        <f t="shared" si="6"/>
        <v>149</v>
      </c>
      <c r="S83" s="10">
        <f t="shared" si="7"/>
        <v>567618.48</v>
      </c>
    </row>
    <row r="84" spans="1:19">
      <c r="A84" t="s">
        <v>372</v>
      </c>
      <c r="B84" t="s">
        <v>373</v>
      </c>
      <c r="C84" t="s">
        <v>150</v>
      </c>
      <c r="D84" t="s">
        <v>71</v>
      </c>
      <c r="E84" s="1">
        <v>14322.72</v>
      </c>
      <c r="F84" s="1">
        <v>14322.72</v>
      </c>
      <c r="G84" t="s">
        <v>374</v>
      </c>
      <c r="H84" t="s">
        <v>379</v>
      </c>
      <c r="I84" t="s">
        <v>22</v>
      </c>
      <c r="J84" t="s">
        <v>377</v>
      </c>
      <c r="K84" t="s">
        <v>380</v>
      </c>
      <c r="L84" s="1">
        <v>845.02</v>
      </c>
      <c r="M84" s="1">
        <v>845.02</v>
      </c>
      <c r="N84" s="8">
        <v>692.64</v>
      </c>
      <c r="O84" t="s">
        <v>381</v>
      </c>
      <c r="P84" t="s">
        <v>25</v>
      </c>
      <c r="Q84" s="3">
        <f t="shared" si="5"/>
        <v>43345</v>
      </c>
      <c r="R84" s="2">
        <f t="shared" si="6"/>
        <v>141</v>
      </c>
      <c r="S84" s="10">
        <f t="shared" si="7"/>
        <v>97662.24</v>
      </c>
    </row>
    <row r="85" spans="1:19">
      <c r="A85" t="s">
        <v>372</v>
      </c>
      <c r="B85" t="s">
        <v>373</v>
      </c>
      <c r="C85" t="s">
        <v>150</v>
      </c>
      <c r="D85" t="s">
        <v>71</v>
      </c>
      <c r="E85" s="1">
        <v>14322.72</v>
      </c>
      <c r="F85" s="1">
        <v>14322.72</v>
      </c>
      <c r="G85" t="s">
        <v>374</v>
      </c>
      <c r="H85" t="s">
        <v>382</v>
      </c>
      <c r="I85" t="s">
        <v>22</v>
      </c>
      <c r="J85" t="s">
        <v>383</v>
      </c>
      <c r="K85" t="s">
        <v>377</v>
      </c>
      <c r="L85" s="1">
        <v>2087.96</v>
      </c>
      <c r="M85" s="1">
        <v>2087.96</v>
      </c>
      <c r="N85" s="8">
        <v>1711.44</v>
      </c>
      <c r="O85" t="s">
        <v>384</v>
      </c>
      <c r="P85" t="s">
        <v>25</v>
      </c>
      <c r="Q85" s="3">
        <f t="shared" si="5"/>
        <v>43311</v>
      </c>
      <c r="R85" s="2">
        <f t="shared" si="6"/>
        <v>175</v>
      </c>
      <c r="S85" s="10">
        <f t="shared" si="7"/>
        <v>299502</v>
      </c>
    </row>
    <row r="86" spans="1:19">
      <c r="A86" t="s">
        <v>372</v>
      </c>
      <c r="B86" t="s">
        <v>373</v>
      </c>
      <c r="C86" t="s">
        <v>150</v>
      </c>
      <c r="D86" t="s">
        <v>71</v>
      </c>
      <c r="E86" s="1">
        <v>14322.72</v>
      </c>
      <c r="F86" s="1">
        <v>14322.72</v>
      </c>
      <c r="G86" t="s">
        <v>374</v>
      </c>
      <c r="H86" t="s">
        <v>385</v>
      </c>
      <c r="I86" t="s">
        <v>22</v>
      </c>
      <c r="J86" t="s">
        <v>377</v>
      </c>
      <c r="K86" t="s">
        <v>386</v>
      </c>
      <c r="L86" s="1">
        <v>3857.64</v>
      </c>
      <c r="M86" s="1">
        <v>3857.64</v>
      </c>
      <c r="N86" s="8">
        <v>3162</v>
      </c>
      <c r="O86" t="s">
        <v>387</v>
      </c>
      <c r="P86" t="s">
        <v>25</v>
      </c>
      <c r="Q86" s="3">
        <f t="shared" si="5"/>
        <v>43351</v>
      </c>
      <c r="R86" s="2">
        <f t="shared" si="6"/>
        <v>135</v>
      </c>
      <c r="S86" s="10">
        <f t="shared" si="7"/>
        <v>426870</v>
      </c>
    </row>
    <row r="87" spans="1:19">
      <c r="A87" t="s">
        <v>372</v>
      </c>
      <c r="B87" t="s">
        <v>373</v>
      </c>
      <c r="C87" t="s">
        <v>150</v>
      </c>
      <c r="D87" t="s">
        <v>71</v>
      </c>
      <c r="E87" s="1">
        <v>14322.72</v>
      </c>
      <c r="F87" s="1">
        <v>14322.72</v>
      </c>
      <c r="G87" t="s">
        <v>374</v>
      </c>
      <c r="H87" t="s">
        <v>388</v>
      </c>
      <c r="I87" t="s">
        <v>22</v>
      </c>
      <c r="J87" t="s">
        <v>389</v>
      </c>
      <c r="K87" t="s">
        <v>377</v>
      </c>
      <c r="L87" s="1">
        <v>1112.93</v>
      </c>
      <c r="M87" s="1">
        <v>1112.93</v>
      </c>
      <c r="N87" s="8">
        <v>912.24</v>
      </c>
      <c r="O87" t="s">
        <v>384</v>
      </c>
      <c r="P87" t="s">
        <v>25</v>
      </c>
      <c r="Q87" s="3">
        <f t="shared" si="5"/>
        <v>43311</v>
      </c>
      <c r="R87" s="2">
        <f t="shared" si="6"/>
        <v>175</v>
      </c>
      <c r="S87" s="10">
        <f t="shared" si="7"/>
        <v>159642</v>
      </c>
    </row>
    <row r="88" spans="1:19">
      <c r="A88" t="s">
        <v>372</v>
      </c>
      <c r="B88" t="s">
        <v>373</v>
      </c>
      <c r="C88" t="s">
        <v>150</v>
      </c>
      <c r="D88" t="s">
        <v>71</v>
      </c>
      <c r="E88" s="1">
        <v>14322.72</v>
      </c>
      <c r="F88" s="1">
        <v>14322.72</v>
      </c>
      <c r="G88" t="s">
        <v>374</v>
      </c>
      <c r="H88" t="s">
        <v>390</v>
      </c>
      <c r="I88" t="s">
        <v>22</v>
      </c>
      <c r="J88" t="s">
        <v>391</v>
      </c>
      <c r="K88" t="s">
        <v>392</v>
      </c>
      <c r="L88" s="1">
        <v>2183.6999999999998</v>
      </c>
      <c r="M88" s="1">
        <v>2183.6999999999998</v>
      </c>
      <c r="N88" s="8">
        <v>1789.92</v>
      </c>
      <c r="O88" t="s">
        <v>143</v>
      </c>
      <c r="P88" t="s">
        <v>25</v>
      </c>
      <c r="Q88" s="3">
        <f t="shared" si="5"/>
        <v>43308</v>
      </c>
      <c r="R88" s="2">
        <f t="shared" si="6"/>
        <v>178</v>
      </c>
      <c r="S88" s="10">
        <f t="shared" si="7"/>
        <v>318605.76</v>
      </c>
    </row>
    <row r="89" spans="1:19">
      <c r="A89" t="s">
        <v>372</v>
      </c>
      <c r="B89" t="s">
        <v>373</v>
      </c>
      <c r="C89" t="s">
        <v>150</v>
      </c>
      <c r="D89" t="s">
        <v>71</v>
      </c>
      <c r="E89" s="1">
        <v>14322.72</v>
      </c>
      <c r="F89" s="1">
        <v>14322.72</v>
      </c>
      <c r="G89" t="s">
        <v>374</v>
      </c>
      <c r="H89" t="s">
        <v>393</v>
      </c>
      <c r="I89" t="s">
        <v>22</v>
      </c>
      <c r="J89" t="s">
        <v>378</v>
      </c>
      <c r="K89" t="s">
        <v>394</v>
      </c>
      <c r="L89" s="1">
        <v>1069.8900000000001</v>
      </c>
      <c r="M89" s="1">
        <v>1069.8900000000001</v>
      </c>
      <c r="N89" s="8">
        <v>876.96</v>
      </c>
      <c r="O89" t="s">
        <v>377</v>
      </c>
      <c r="P89" t="s">
        <v>25</v>
      </c>
      <c r="Q89" s="3">
        <f t="shared" si="5"/>
        <v>43338</v>
      </c>
      <c r="R89" s="2">
        <f t="shared" si="6"/>
        <v>148</v>
      </c>
      <c r="S89" s="10">
        <f t="shared" si="7"/>
        <v>129790.08</v>
      </c>
    </row>
    <row r="90" spans="1:19">
      <c r="A90" t="s">
        <v>372</v>
      </c>
      <c r="B90" t="s">
        <v>373</v>
      </c>
      <c r="C90" t="s">
        <v>150</v>
      </c>
      <c r="D90" t="s">
        <v>71</v>
      </c>
      <c r="E90" s="1">
        <v>14322.72</v>
      </c>
      <c r="F90" s="1">
        <v>14322.72</v>
      </c>
      <c r="G90" t="s">
        <v>374</v>
      </c>
      <c r="H90" t="s">
        <v>395</v>
      </c>
      <c r="I90" t="s">
        <v>22</v>
      </c>
      <c r="J90" t="s">
        <v>396</v>
      </c>
      <c r="K90" t="s">
        <v>394</v>
      </c>
      <c r="L90" s="1">
        <v>570.96</v>
      </c>
      <c r="M90" s="1">
        <v>570.96</v>
      </c>
      <c r="N90" s="8">
        <v>468</v>
      </c>
      <c r="O90" t="s">
        <v>377</v>
      </c>
      <c r="P90" t="s">
        <v>25</v>
      </c>
      <c r="Q90" s="3">
        <f t="shared" si="5"/>
        <v>43338</v>
      </c>
      <c r="R90" s="2">
        <f t="shared" si="6"/>
        <v>148</v>
      </c>
      <c r="S90" s="10">
        <f t="shared" si="7"/>
        <v>69264</v>
      </c>
    </row>
    <row r="91" spans="1:19">
      <c r="A91" t="s">
        <v>372</v>
      </c>
      <c r="B91" t="s">
        <v>373</v>
      </c>
      <c r="C91" t="s">
        <v>150</v>
      </c>
      <c r="D91" t="s">
        <v>71</v>
      </c>
      <c r="E91" s="1">
        <v>14322.72</v>
      </c>
      <c r="F91" s="1">
        <v>14322.72</v>
      </c>
      <c r="G91" t="s">
        <v>374</v>
      </c>
      <c r="H91" t="s">
        <v>397</v>
      </c>
      <c r="I91" t="s">
        <v>22</v>
      </c>
      <c r="J91" t="s">
        <v>384</v>
      </c>
      <c r="K91" t="s">
        <v>377</v>
      </c>
      <c r="L91" s="1">
        <v>1098</v>
      </c>
      <c r="M91" s="1">
        <v>1098</v>
      </c>
      <c r="N91" s="8">
        <v>900</v>
      </c>
      <c r="O91" t="s">
        <v>398</v>
      </c>
      <c r="P91" t="s">
        <v>25</v>
      </c>
      <c r="Q91" s="3">
        <f t="shared" si="5"/>
        <v>43312</v>
      </c>
      <c r="R91" s="2">
        <f t="shared" si="6"/>
        <v>174</v>
      </c>
      <c r="S91" s="10">
        <f t="shared" si="7"/>
        <v>156600</v>
      </c>
    </row>
    <row r="92" spans="1:19">
      <c r="A92" t="s">
        <v>399</v>
      </c>
      <c r="B92" t="s">
        <v>400</v>
      </c>
      <c r="C92" t="s">
        <v>133</v>
      </c>
      <c r="D92" t="s">
        <v>104</v>
      </c>
      <c r="E92" s="1">
        <v>2256.23</v>
      </c>
      <c r="F92" s="1">
        <v>2256.23</v>
      </c>
      <c r="G92" t="s">
        <v>401</v>
      </c>
      <c r="H92" t="s">
        <v>402</v>
      </c>
      <c r="I92" t="s">
        <v>22</v>
      </c>
      <c r="J92" t="s">
        <v>135</v>
      </c>
      <c r="K92" t="s">
        <v>136</v>
      </c>
      <c r="L92" s="1">
        <v>2256.23</v>
      </c>
      <c r="M92" s="1">
        <v>2256.23</v>
      </c>
      <c r="N92" s="8">
        <v>2256.23</v>
      </c>
      <c r="O92" t="s">
        <v>403</v>
      </c>
      <c r="P92" t="s">
        <v>64</v>
      </c>
      <c r="Q92" s="3">
        <f t="shared" si="5"/>
        <v>43529</v>
      </c>
      <c r="R92" s="2">
        <f t="shared" si="6"/>
        <v>-48</v>
      </c>
      <c r="S92" s="10">
        <f t="shared" si="7"/>
        <v>-108299.04000000001</v>
      </c>
    </row>
    <row r="93" spans="1:19">
      <c r="A93" t="s">
        <v>404</v>
      </c>
      <c r="B93" t="s">
        <v>405</v>
      </c>
      <c r="C93" t="s">
        <v>37</v>
      </c>
      <c r="D93" t="s">
        <v>71</v>
      </c>
      <c r="E93" s="1">
        <v>1128</v>
      </c>
      <c r="F93" s="1">
        <v>1128</v>
      </c>
      <c r="G93" t="s">
        <v>406</v>
      </c>
      <c r="H93" t="s">
        <v>115</v>
      </c>
      <c r="I93" t="s">
        <v>22</v>
      </c>
      <c r="J93" t="s">
        <v>378</v>
      </c>
      <c r="K93" t="s">
        <v>377</v>
      </c>
      <c r="L93" s="1">
        <v>1128</v>
      </c>
      <c r="M93" s="1">
        <v>1128</v>
      </c>
      <c r="N93" s="8">
        <v>1128</v>
      </c>
      <c r="O93" t="s">
        <v>377</v>
      </c>
      <c r="P93" t="s">
        <v>64</v>
      </c>
      <c r="Q93" s="3">
        <f t="shared" si="5"/>
        <v>43338</v>
      </c>
      <c r="R93" s="2">
        <f t="shared" si="6"/>
        <v>144</v>
      </c>
      <c r="S93" s="10">
        <f t="shared" si="7"/>
        <v>162432</v>
      </c>
    </row>
    <row r="94" spans="1:19">
      <c r="A94" t="s">
        <v>407</v>
      </c>
      <c r="B94" t="s">
        <v>408</v>
      </c>
      <c r="C94" t="s">
        <v>109</v>
      </c>
      <c r="D94" t="s">
        <v>42</v>
      </c>
      <c r="E94" s="1">
        <v>369</v>
      </c>
      <c r="F94" s="1">
        <v>369</v>
      </c>
      <c r="G94" t="s">
        <v>409</v>
      </c>
      <c r="H94" t="s">
        <v>410</v>
      </c>
      <c r="I94" t="s">
        <v>22</v>
      </c>
      <c r="J94" t="s">
        <v>31</v>
      </c>
      <c r="K94" t="s">
        <v>364</v>
      </c>
      <c r="L94" s="1">
        <v>270.11</v>
      </c>
      <c r="M94" s="1">
        <v>270.11</v>
      </c>
      <c r="N94" s="8">
        <v>221.4</v>
      </c>
      <c r="O94" t="s">
        <v>45</v>
      </c>
      <c r="P94" t="s">
        <v>25</v>
      </c>
      <c r="Q94" s="3">
        <f t="shared" si="5"/>
        <v>43480</v>
      </c>
      <c r="R94" s="2">
        <f t="shared" si="6"/>
        <v>13</v>
      </c>
      <c r="S94" s="10">
        <f t="shared" si="7"/>
        <v>2878.2000000000003</v>
      </c>
    </row>
    <row r="95" spans="1:19">
      <c r="A95" t="s">
        <v>407</v>
      </c>
      <c r="B95" t="s">
        <v>408</v>
      </c>
      <c r="C95" t="s">
        <v>109</v>
      </c>
      <c r="D95" t="s">
        <v>42</v>
      </c>
      <c r="E95" s="1">
        <v>369</v>
      </c>
      <c r="F95" s="1">
        <v>369</v>
      </c>
      <c r="G95" t="s">
        <v>409</v>
      </c>
      <c r="H95" t="s">
        <v>411</v>
      </c>
      <c r="I95" t="s">
        <v>22</v>
      </c>
      <c r="J95" t="s">
        <v>412</v>
      </c>
      <c r="K95" t="s">
        <v>221</v>
      </c>
      <c r="L95" s="1">
        <v>180.07</v>
      </c>
      <c r="M95" s="1">
        <v>180.07</v>
      </c>
      <c r="N95" s="8">
        <v>147.6</v>
      </c>
      <c r="O95" t="s">
        <v>221</v>
      </c>
      <c r="P95" t="s">
        <v>25</v>
      </c>
      <c r="Q95" s="3">
        <f t="shared" si="5"/>
        <v>43511</v>
      </c>
      <c r="R95" s="2">
        <f t="shared" si="6"/>
        <v>-18</v>
      </c>
      <c r="S95" s="10">
        <f t="shared" si="7"/>
        <v>-2656.7999999999997</v>
      </c>
    </row>
    <row r="96" spans="1:19">
      <c r="A96" t="s">
        <v>413</v>
      </c>
      <c r="B96" t="s">
        <v>414</v>
      </c>
      <c r="C96" t="s">
        <v>133</v>
      </c>
      <c r="D96" t="s">
        <v>415</v>
      </c>
      <c r="E96" s="1">
        <v>3600</v>
      </c>
      <c r="F96" s="1">
        <v>3600</v>
      </c>
      <c r="G96" t="s">
        <v>416</v>
      </c>
      <c r="H96" t="s">
        <v>128</v>
      </c>
      <c r="I96" t="s">
        <v>22</v>
      </c>
      <c r="J96" t="s">
        <v>135</v>
      </c>
      <c r="K96" t="s">
        <v>136</v>
      </c>
      <c r="L96" s="1">
        <v>4500</v>
      </c>
      <c r="M96" s="1">
        <v>3600</v>
      </c>
      <c r="N96" s="8">
        <v>3600</v>
      </c>
      <c r="O96" t="s">
        <v>137</v>
      </c>
      <c r="P96" t="s">
        <v>64</v>
      </c>
      <c r="Q96" s="3">
        <f t="shared" si="5"/>
        <v>43528</v>
      </c>
      <c r="R96" s="2">
        <f t="shared" si="6"/>
        <v>-47</v>
      </c>
      <c r="S96" s="10">
        <f t="shared" si="7"/>
        <v>-169200</v>
      </c>
    </row>
    <row r="97" spans="1:19">
      <c r="A97" t="s">
        <v>417</v>
      </c>
      <c r="B97" t="s">
        <v>418</v>
      </c>
      <c r="C97" t="s">
        <v>59</v>
      </c>
      <c r="D97" t="s">
        <v>119</v>
      </c>
      <c r="E97" s="1">
        <v>2256.23</v>
      </c>
      <c r="F97" s="1">
        <v>2256.23</v>
      </c>
      <c r="G97" t="s">
        <v>419</v>
      </c>
      <c r="H97" t="s">
        <v>420</v>
      </c>
      <c r="I97" t="s">
        <v>22</v>
      </c>
      <c r="J97" t="s">
        <v>80</v>
      </c>
      <c r="K97" t="s">
        <v>421</v>
      </c>
      <c r="L97" s="1">
        <v>2256.23</v>
      </c>
      <c r="M97" s="1">
        <v>2256.23</v>
      </c>
      <c r="N97" s="8">
        <v>2256.23</v>
      </c>
      <c r="O97" t="s">
        <v>421</v>
      </c>
      <c r="P97" t="s">
        <v>64</v>
      </c>
      <c r="Q97" s="3">
        <f t="shared" si="5"/>
        <v>43588</v>
      </c>
      <c r="R97" s="2">
        <f t="shared" si="6"/>
        <v>-57</v>
      </c>
      <c r="S97" s="10">
        <f t="shared" si="7"/>
        <v>-128605.11</v>
      </c>
    </row>
    <row r="98" spans="1:19">
      <c r="A98" t="s">
        <v>422</v>
      </c>
      <c r="B98" t="s">
        <v>423</v>
      </c>
      <c r="C98" t="s">
        <v>37</v>
      </c>
      <c r="D98" t="s">
        <v>71</v>
      </c>
      <c r="E98" s="1">
        <v>250.82</v>
      </c>
      <c r="F98" s="1">
        <v>250.82</v>
      </c>
      <c r="G98" t="s">
        <v>424</v>
      </c>
      <c r="H98" t="s">
        <v>425</v>
      </c>
      <c r="I98" t="s">
        <v>22</v>
      </c>
      <c r="J98" t="s">
        <v>166</v>
      </c>
      <c r="K98" t="s">
        <v>156</v>
      </c>
      <c r="L98" s="1">
        <v>300</v>
      </c>
      <c r="M98" s="1">
        <v>250.82</v>
      </c>
      <c r="N98" s="8">
        <v>250.82</v>
      </c>
      <c r="O98" t="s">
        <v>156</v>
      </c>
      <c r="P98" t="s">
        <v>64</v>
      </c>
      <c r="Q98" s="3">
        <f t="shared" si="5"/>
        <v>43497</v>
      </c>
      <c r="R98" s="2">
        <f t="shared" si="6"/>
        <v>-15</v>
      </c>
      <c r="S98" s="10">
        <f t="shared" si="7"/>
        <v>-3762.2999999999997</v>
      </c>
    </row>
    <row r="99" spans="1:19">
      <c r="A99" t="s">
        <v>426</v>
      </c>
      <c r="B99" t="s">
        <v>427</v>
      </c>
      <c r="C99" t="s">
        <v>97</v>
      </c>
      <c r="D99" t="s">
        <v>89</v>
      </c>
      <c r="E99" s="1">
        <v>3300</v>
      </c>
      <c r="F99" s="1">
        <v>3300</v>
      </c>
      <c r="G99" t="s">
        <v>428</v>
      </c>
      <c r="H99" t="s">
        <v>429</v>
      </c>
      <c r="I99" t="s">
        <v>22</v>
      </c>
      <c r="J99" t="s">
        <v>36</v>
      </c>
      <c r="K99" t="s">
        <v>159</v>
      </c>
      <c r="L99" s="1">
        <v>2013</v>
      </c>
      <c r="M99" s="1">
        <v>2013</v>
      </c>
      <c r="N99" s="8">
        <v>1650</v>
      </c>
      <c r="O99" t="s">
        <v>159</v>
      </c>
      <c r="P99" t="s">
        <v>25</v>
      </c>
      <c r="Q99" s="3">
        <f t="shared" si="5"/>
        <v>43499</v>
      </c>
      <c r="R99" s="2">
        <f t="shared" si="6"/>
        <v>38</v>
      </c>
      <c r="S99" s="10">
        <f t="shared" si="7"/>
        <v>62700</v>
      </c>
    </row>
    <row r="100" spans="1:19">
      <c r="A100" t="s">
        <v>426</v>
      </c>
      <c r="B100" t="s">
        <v>427</v>
      </c>
      <c r="C100" t="s">
        <v>97</v>
      </c>
      <c r="D100" t="s">
        <v>89</v>
      </c>
      <c r="E100" s="1">
        <v>3300</v>
      </c>
      <c r="F100" s="1">
        <v>3300</v>
      </c>
      <c r="G100" t="s">
        <v>428</v>
      </c>
      <c r="H100" t="s">
        <v>115</v>
      </c>
      <c r="I100" t="s">
        <v>22</v>
      </c>
      <c r="J100" t="s">
        <v>136</v>
      </c>
      <c r="K100" t="s">
        <v>216</v>
      </c>
      <c r="L100" s="1">
        <v>2013</v>
      </c>
      <c r="M100" s="1">
        <v>2013</v>
      </c>
      <c r="N100" s="8">
        <v>1650</v>
      </c>
      <c r="O100" t="s">
        <v>216</v>
      </c>
      <c r="P100" t="s">
        <v>25</v>
      </c>
      <c r="Q100" s="3">
        <f t="shared" si="5"/>
        <v>43534</v>
      </c>
      <c r="R100" s="2">
        <f t="shared" si="6"/>
        <v>3</v>
      </c>
      <c r="S100" s="10">
        <f t="shared" si="7"/>
        <v>4950</v>
      </c>
    </row>
    <row r="101" spans="1:19">
      <c r="A101" t="s">
        <v>430</v>
      </c>
      <c r="B101" t="s">
        <v>431</v>
      </c>
      <c r="C101" t="s">
        <v>133</v>
      </c>
      <c r="D101" t="s">
        <v>104</v>
      </c>
      <c r="E101" s="1">
        <v>1804.98</v>
      </c>
      <c r="F101" s="1">
        <v>1804.98</v>
      </c>
      <c r="G101" t="s">
        <v>199</v>
      </c>
      <c r="H101" t="s">
        <v>115</v>
      </c>
      <c r="I101" t="s">
        <v>22</v>
      </c>
      <c r="J101" t="s">
        <v>136</v>
      </c>
      <c r="K101" t="s">
        <v>371</v>
      </c>
      <c r="L101" s="1">
        <v>2256.23</v>
      </c>
      <c r="M101" s="1">
        <v>1804.98</v>
      </c>
      <c r="N101" s="8">
        <v>1804.98</v>
      </c>
      <c r="O101" t="s">
        <v>216</v>
      </c>
      <c r="P101" t="s">
        <v>64</v>
      </c>
      <c r="Q101" s="3">
        <f t="shared" si="5"/>
        <v>43534</v>
      </c>
      <c r="R101" s="2">
        <f t="shared" si="6"/>
        <v>-53</v>
      </c>
      <c r="S101" s="10">
        <f t="shared" si="7"/>
        <v>-95663.94</v>
      </c>
    </row>
    <row r="102" spans="1:19">
      <c r="A102" t="s">
        <v>432</v>
      </c>
      <c r="B102" t="s">
        <v>433</v>
      </c>
      <c r="C102" t="s">
        <v>434</v>
      </c>
      <c r="D102" t="s">
        <v>119</v>
      </c>
      <c r="E102" s="1">
        <v>1598.37</v>
      </c>
      <c r="F102" s="1">
        <v>1598.37</v>
      </c>
      <c r="G102" t="s">
        <v>435</v>
      </c>
      <c r="H102" t="s">
        <v>436</v>
      </c>
      <c r="I102" t="s">
        <v>22</v>
      </c>
      <c r="J102" t="s">
        <v>19</v>
      </c>
      <c r="K102" t="s">
        <v>437</v>
      </c>
      <c r="L102" s="1">
        <v>650</v>
      </c>
      <c r="M102" s="1">
        <v>650</v>
      </c>
      <c r="N102" s="8">
        <v>532.79</v>
      </c>
      <c r="O102" t="s">
        <v>238</v>
      </c>
      <c r="P102" t="s">
        <v>438</v>
      </c>
      <c r="Q102" s="3">
        <f t="shared" si="5"/>
        <v>43574</v>
      </c>
      <c r="R102" s="2">
        <f t="shared" si="6"/>
        <v>-39</v>
      </c>
      <c r="S102" s="10">
        <f t="shared" si="7"/>
        <v>-20778.809999999998</v>
      </c>
    </row>
    <row r="103" spans="1:19">
      <c r="A103" t="s">
        <v>432</v>
      </c>
      <c r="B103" t="s">
        <v>433</v>
      </c>
      <c r="C103" t="s">
        <v>434</v>
      </c>
      <c r="D103" t="s">
        <v>119</v>
      </c>
      <c r="E103" s="1">
        <v>1598.37</v>
      </c>
      <c r="F103" s="1">
        <v>1598.37</v>
      </c>
      <c r="G103" t="s">
        <v>435</v>
      </c>
      <c r="H103" t="s">
        <v>439</v>
      </c>
      <c r="I103" t="s">
        <v>22</v>
      </c>
      <c r="J103" t="s">
        <v>19</v>
      </c>
      <c r="K103" t="s">
        <v>437</v>
      </c>
      <c r="L103" s="1">
        <v>650</v>
      </c>
      <c r="M103" s="1">
        <v>650</v>
      </c>
      <c r="N103" s="8">
        <v>532.79</v>
      </c>
      <c r="O103" t="s">
        <v>238</v>
      </c>
      <c r="P103" t="s">
        <v>438</v>
      </c>
      <c r="Q103" s="3">
        <f t="shared" si="5"/>
        <v>43574</v>
      </c>
      <c r="R103" s="2">
        <f t="shared" si="6"/>
        <v>-39</v>
      </c>
      <c r="S103" s="10">
        <f t="shared" si="7"/>
        <v>-20778.809999999998</v>
      </c>
    </row>
    <row r="104" spans="1:19">
      <c r="A104" t="s">
        <v>432</v>
      </c>
      <c r="B104" t="s">
        <v>433</v>
      </c>
      <c r="C104" t="s">
        <v>434</v>
      </c>
      <c r="D104" t="s">
        <v>119</v>
      </c>
      <c r="E104" s="1">
        <v>1598.37</v>
      </c>
      <c r="F104" s="1">
        <v>1598.37</v>
      </c>
      <c r="G104" t="s">
        <v>435</v>
      </c>
      <c r="H104" t="s">
        <v>440</v>
      </c>
      <c r="I104" t="s">
        <v>22</v>
      </c>
      <c r="J104" t="s">
        <v>19</v>
      </c>
      <c r="K104" t="s">
        <v>437</v>
      </c>
      <c r="L104" s="1">
        <v>650</v>
      </c>
      <c r="M104" s="1">
        <v>650</v>
      </c>
      <c r="N104" s="8">
        <v>532.79</v>
      </c>
      <c r="O104" t="s">
        <v>238</v>
      </c>
      <c r="P104" t="s">
        <v>438</v>
      </c>
      <c r="Q104" s="3">
        <f t="shared" si="5"/>
        <v>43574</v>
      </c>
      <c r="R104" s="2">
        <f t="shared" si="6"/>
        <v>-39</v>
      </c>
      <c r="S104" s="10">
        <f t="shared" si="7"/>
        <v>-20778.809999999998</v>
      </c>
    </row>
    <row r="105" spans="1:19">
      <c r="A105" t="s">
        <v>441</v>
      </c>
      <c r="B105" t="s">
        <v>442</v>
      </c>
      <c r="C105" t="s">
        <v>149</v>
      </c>
      <c r="D105" t="s">
        <v>71</v>
      </c>
      <c r="E105" s="1">
        <v>2191.89</v>
      </c>
      <c r="F105" s="1">
        <v>2191.89</v>
      </c>
      <c r="G105" t="s">
        <v>443</v>
      </c>
      <c r="H105" t="s">
        <v>402</v>
      </c>
      <c r="I105" t="s">
        <v>22</v>
      </c>
      <c r="J105" t="s">
        <v>137</v>
      </c>
      <c r="K105" t="s">
        <v>136</v>
      </c>
      <c r="L105" s="1">
        <v>2191.89</v>
      </c>
      <c r="M105" s="1">
        <v>2191.89</v>
      </c>
      <c r="N105" s="8">
        <v>2191.89</v>
      </c>
      <c r="O105" t="s">
        <v>403</v>
      </c>
      <c r="P105" t="s">
        <v>64</v>
      </c>
      <c r="Q105" s="3">
        <f t="shared" si="5"/>
        <v>43529</v>
      </c>
      <c r="R105" s="2">
        <f t="shared" si="6"/>
        <v>-46</v>
      </c>
      <c r="S105" s="10">
        <f t="shared" si="7"/>
        <v>-100826.93999999999</v>
      </c>
    </row>
    <row r="106" spans="1:19">
      <c r="A106" t="s">
        <v>444</v>
      </c>
      <c r="B106" t="s">
        <v>445</v>
      </c>
      <c r="C106" t="s">
        <v>62</v>
      </c>
      <c r="D106" t="s">
        <v>19</v>
      </c>
      <c r="E106" s="1">
        <v>500</v>
      </c>
      <c r="F106" s="1">
        <v>500</v>
      </c>
      <c r="G106" t="s">
        <v>446</v>
      </c>
      <c r="H106" t="s">
        <v>447</v>
      </c>
      <c r="I106" t="s">
        <v>22</v>
      </c>
      <c r="J106" t="s">
        <v>185</v>
      </c>
      <c r="K106" t="s">
        <v>303</v>
      </c>
      <c r="L106" s="1">
        <v>550</v>
      </c>
      <c r="M106" s="1">
        <v>550</v>
      </c>
      <c r="N106" s="8">
        <v>500</v>
      </c>
      <c r="O106" t="s">
        <v>303</v>
      </c>
      <c r="P106" t="s">
        <v>25</v>
      </c>
      <c r="Q106" s="3">
        <f t="shared" si="5"/>
        <v>43463</v>
      </c>
      <c r="R106" s="2">
        <f t="shared" si="6"/>
        <v>44</v>
      </c>
      <c r="S106" s="10">
        <f t="shared" si="7"/>
        <v>22000</v>
      </c>
    </row>
    <row r="107" spans="1:19">
      <c r="A107" t="s">
        <v>448</v>
      </c>
      <c r="B107" t="s">
        <v>449</v>
      </c>
      <c r="C107" t="s">
        <v>41</v>
      </c>
      <c r="D107" t="s">
        <v>42</v>
      </c>
      <c r="E107" s="1">
        <v>6321</v>
      </c>
      <c r="F107" s="1">
        <v>6321</v>
      </c>
      <c r="G107" t="s">
        <v>450</v>
      </c>
      <c r="H107" t="s">
        <v>451</v>
      </c>
      <c r="I107" t="s">
        <v>22</v>
      </c>
      <c r="J107" t="s">
        <v>166</v>
      </c>
      <c r="K107" t="s">
        <v>166</v>
      </c>
      <c r="L107" s="1">
        <v>4131</v>
      </c>
      <c r="M107" s="1">
        <v>4131</v>
      </c>
      <c r="N107" s="8">
        <v>4131</v>
      </c>
      <c r="O107" t="s">
        <v>166</v>
      </c>
      <c r="P107" t="s">
        <v>25</v>
      </c>
      <c r="Q107" s="3">
        <f t="shared" si="5"/>
        <v>43490</v>
      </c>
      <c r="R107" s="2">
        <f t="shared" si="6"/>
        <v>-3</v>
      </c>
      <c r="S107" s="10">
        <f t="shared" si="7"/>
        <v>-12393</v>
      </c>
    </row>
    <row r="108" spans="1:19">
      <c r="A108" t="s">
        <v>448</v>
      </c>
      <c r="B108" t="s">
        <v>449</v>
      </c>
      <c r="C108" t="s">
        <v>41</v>
      </c>
      <c r="D108" t="s">
        <v>42</v>
      </c>
      <c r="E108" s="1">
        <v>6321</v>
      </c>
      <c r="F108" s="1">
        <v>6321</v>
      </c>
      <c r="G108" t="s">
        <v>450</v>
      </c>
      <c r="H108" t="s">
        <v>452</v>
      </c>
      <c r="I108" t="s">
        <v>22</v>
      </c>
      <c r="J108" t="s">
        <v>30</v>
      </c>
      <c r="K108" t="s">
        <v>166</v>
      </c>
      <c r="L108" s="1">
        <v>2671.8</v>
      </c>
      <c r="M108" s="1">
        <v>2671.8</v>
      </c>
      <c r="N108" s="8">
        <v>2190</v>
      </c>
      <c r="O108" t="s">
        <v>166</v>
      </c>
      <c r="P108" t="s">
        <v>25</v>
      </c>
      <c r="Q108" s="3">
        <f t="shared" si="5"/>
        <v>43490</v>
      </c>
      <c r="R108" s="2">
        <f t="shared" si="6"/>
        <v>-3</v>
      </c>
      <c r="S108" s="10">
        <f t="shared" si="7"/>
        <v>-6570</v>
      </c>
    </row>
    <row r="109" spans="1:19">
      <c r="A109" t="s">
        <v>453</v>
      </c>
      <c r="B109" t="s">
        <v>454</v>
      </c>
      <c r="C109" t="s">
        <v>42</v>
      </c>
      <c r="D109" t="s">
        <v>62</v>
      </c>
      <c r="E109" s="1">
        <v>6600</v>
      </c>
      <c r="F109" s="1">
        <v>6600</v>
      </c>
      <c r="G109" t="s">
        <v>455</v>
      </c>
      <c r="H109" t="s">
        <v>456</v>
      </c>
      <c r="I109" t="s">
        <v>22</v>
      </c>
      <c r="J109" t="s">
        <v>31</v>
      </c>
      <c r="K109" t="s">
        <v>45</v>
      </c>
      <c r="L109" s="1">
        <v>8052</v>
      </c>
      <c r="M109" s="1">
        <v>8052</v>
      </c>
      <c r="N109" s="8">
        <v>6600</v>
      </c>
      <c r="O109" t="s">
        <v>31</v>
      </c>
      <c r="P109" t="s">
        <v>25</v>
      </c>
      <c r="Q109" s="3">
        <f t="shared" si="5"/>
        <v>43479</v>
      </c>
      <c r="R109" s="2">
        <f t="shared" si="6"/>
        <v>22</v>
      </c>
      <c r="S109" s="10">
        <f t="shared" si="7"/>
        <v>145200</v>
      </c>
    </row>
    <row r="110" spans="1:19">
      <c r="A110" t="s">
        <v>457</v>
      </c>
      <c r="B110" t="s">
        <v>458</v>
      </c>
      <c r="C110" t="s">
        <v>63</v>
      </c>
      <c r="D110" t="s">
        <v>79</v>
      </c>
      <c r="E110" s="1">
        <v>16000</v>
      </c>
      <c r="F110" s="1">
        <v>16000</v>
      </c>
      <c r="G110" t="s">
        <v>459</v>
      </c>
      <c r="H110" t="s">
        <v>460</v>
      </c>
      <c r="I110" t="s">
        <v>22</v>
      </c>
      <c r="J110" t="s">
        <v>24</v>
      </c>
      <c r="K110" t="s">
        <v>352</v>
      </c>
      <c r="L110" s="1">
        <v>19520</v>
      </c>
      <c r="M110" s="1">
        <v>19520</v>
      </c>
      <c r="N110" s="8">
        <v>16000</v>
      </c>
      <c r="O110" t="s">
        <v>161</v>
      </c>
      <c r="P110" t="s">
        <v>25</v>
      </c>
      <c r="Q110" s="3">
        <f t="shared" si="5"/>
        <v>43505</v>
      </c>
      <c r="R110" s="2">
        <f t="shared" si="6"/>
        <v>3</v>
      </c>
      <c r="S110" s="10">
        <f t="shared" si="7"/>
        <v>48000</v>
      </c>
    </row>
    <row r="111" spans="1:19">
      <c r="A111" t="s">
        <v>461</v>
      </c>
      <c r="B111" t="s">
        <v>462</v>
      </c>
      <c r="C111" t="s">
        <v>113</v>
      </c>
      <c r="D111" t="s">
        <v>49</v>
      </c>
      <c r="E111" s="1">
        <v>610.08000000000004</v>
      </c>
      <c r="F111" s="1">
        <v>610.08000000000004</v>
      </c>
      <c r="G111" t="s">
        <v>463</v>
      </c>
      <c r="H111" t="s">
        <v>464</v>
      </c>
      <c r="I111" t="s">
        <v>22</v>
      </c>
      <c r="J111" t="s">
        <v>301</v>
      </c>
      <c r="K111" t="s">
        <v>30</v>
      </c>
      <c r="L111" s="1">
        <v>34.979999999999997</v>
      </c>
      <c r="M111" s="1">
        <v>34.979999999999997</v>
      </c>
      <c r="N111" s="8">
        <v>31.8</v>
      </c>
      <c r="O111" t="s">
        <v>30</v>
      </c>
      <c r="P111" t="s">
        <v>25</v>
      </c>
      <c r="Q111" s="3">
        <f t="shared" si="5"/>
        <v>43478</v>
      </c>
      <c r="R111" s="2">
        <f t="shared" si="6"/>
        <v>32</v>
      </c>
      <c r="S111" s="10">
        <f t="shared" si="7"/>
        <v>1017.6</v>
      </c>
    </row>
    <row r="112" spans="1:19">
      <c r="A112" t="s">
        <v>461</v>
      </c>
      <c r="B112" t="s">
        <v>462</v>
      </c>
      <c r="C112" t="s">
        <v>113</v>
      </c>
      <c r="D112" t="s">
        <v>49</v>
      </c>
      <c r="E112" s="1">
        <v>610.08000000000004</v>
      </c>
      <c r="F112" s="1">
        <v>610.08000000000004</v>
      </c>
      <c r="G112" t="s">
        <v>463</v>
      </c>
      <c r="H112" t="s">
        <v>465</v>
      </c>
      <c r="I112" t="s">
        <v>22</v>
      </c>
      <c r="J112" t="s">
        <v>466</v>
      </c>
      <c r="K112" t="s">
        <v>467</v>
      </c>
      <c r="L112" s="1">
        <v>34.979999999999997</v>
      </c>
      <c r="M112" s="1">
        <v>1.65</v>
      </c>
      <c r="N112" s="8">
        <v>1.5</v>
      </c>
      <c r="O112" t="s">
        <v>467</v>
      </c>
      <c r="P112" t="s">
        <v>25</v>
      </c>
      <c r="Q112" s="3">
        <f t="shared" si="5"/>
        <v>43331</v>
      </c>
      <c r="R112" s="2">
        <f t="shared" si="6"/>
        <v>179</v>
      </c>
      <c r="S112" s="10">
        <f t="shared" si="7"/>
        <v>268.5</v>
      </c>
    </row>
    <row r="113" spans="1:19">
      <c r="A113" t="s">
        <v>461</v>
      </c>
      <c r="B113" t="s">
        <v>462</v>
      </c>
      <c r="C113" t="s">
        <v>113</v>
      </c>
      <c r="D113" t="s">
        <v>49</v>
      </c>
      <c r="E113" s="1">
        <v>610.08000000000004</v>
      </c>
      <c r="F113" s="1">
        <v>610.08000000000004</v>
      </c>
      <c r="G113" t="s">
        <v>463</v>
      </c>
      <c r="H113" t="s">
        <v>468</v>
      </c>
      <c r="I113" t="s">
        <v>22</v>
      </c>
      <c r="J113" t="s">
        <v>352</v>
      </c>
      <c r="K113" t="s">
        <v>266</v>
      </c>
      <c r="L113" s="1">
        <v>30.38</v>
      </c>
      <c r="M113" s="1">
        <v>30.38</v>
      </c>
      <c r="N113" s="8">
        <v>27.62</v>
      </c>
      <c r="O113" t="s">
        <v>266</v>
      </c>
      <c r="P113" t="s">
        <v>25</v>
      </c>
      <c r="Q113" s="3">
        <f t="shared" si="5"/>
        <v>43508</v>
      </c>
      <c r="R113" s="2">
        <f t="shared" si="6"/>
        <v>2</v>
      </c>
      <c r="S113" s="10">
        <f t="shared" si="7"/>
        <v>55.24</v>
      </c>
    </row>
    <row r="114" spans="1:19">
      <c r="A114" t="s">
        <v>461</v>
      </c>
      <c r="B114" t="s">
        <v>462</v>
      </c>
      <c r="C114" t="s">
        <v>113</v>
      </c>
      <c r="D114" t="s">
        <v>49</v>
      </c>
      <c r="E114" s="1">
        <v>610.08000000000004</v>
      </c>
      <c r="F114" s="1">
        <v>610.08000000000004</v>
      </c>
      <c r="G114" t="s">
        <v>463</v>
      </c>
      <c r="H114" t="s">
        <v>469</v>
      </c>
      <c r="I114" t="s">
        <v>22</v>
      </c>
      <c r="J114" t="s">
        <v>470</v>
      </c>
      <c r="K114" t="s">
        <v>24</v>
      </c>
      <c r="L114" s="1">
        <v>60.76</v>
      </c>
      <c r="M114" s="1">
        <v>60.76</v>
      </c>
      <c r="N114" s="8">
        <v>55.24</v>
      </c>
      <c r="O114" t="s">
        <v>24</v>
      </c>
      <c r="P114" t="s">
        <v>25</v>
      </c>
      <c r="Q114" s="3">
        <f t="shared" si="5"/>
        <v>43494</v>
      </c>
      <c r="R114" s="2">
        <f t="shared" si="6"/>
        <v>16</v>
      </c>
      <c r="S114" s="10">
        <f t="shared" si="7"/>
        <v>883.84</v>
      </c>
    </row>
    <row r="115" spans="1:19">
      <c r="A115" t="s">
        <v>461</v>
      </c>
      <c r="B115" t="s">
        <v>462</v>
      </c>
      <c r="C115" t="s">
        <v>113</v>
      </c>
      <c r="D115" t="s">
        <v>49</v>
      </c>
      <c r="E115" s="1">
        <v>610.08000000000004</v>
      </c>
      <c r="F115" s="1">
        <v>610.08000000000004</v>
      </c>
      <c r="G115" t="s">
        <v>463</v>
      </c>
      <c r="H115" t="s">
        <v>471</v>
      </c>
      <c r="I115" t="s">
        <v>22</v>
      </c>
      <c r="J115" t="s">
        <v>260</v>
      </c>
      <c r="K115" t="s">
        <v>30</v>
      </c>
      <c r="L115" s="1">
        <v>543.30999999999995</v>
      </c>
      <c r="M115" s="1">
        <v>543.30999999999995</v>
      </c>
      <c r="N115" s="8">
        <v>493.92</v>
      </c>
      <c r="O115" t="s">
        <v>30</v>
      </c>
      <c r="P115" t="s">
        <v>25</v>
      </c>
      <c r="Q115" s="3">
        <f t="shared" si="5"/>
        <v>43478</v>
      </c>
      <c r="R115" s="2">
        <f t="shared" si="6"/>
        <v>32</v>
      </c>
      <c r="S115" s="10">
        <f t="shared" si="7"/>
        <v>15805.44</v>
      </c>
    </row>
    <row r="116" spans="1:19">
      <c r="A116" t="s">
        <v>472</v>
      </c>
      <c r="B116" t="s">
        <v>473</v>
      </c>
      <c r="C116" t="s">
        <v>108</v>
      </c>
      <c r="D116" t="s">
        <v>42</v>
      </c>
      <c r="E116" s="1">
        <v>1549.4</v>
      </c>
      <c r="F116" s="1">
        <v>1549.4</v>
      </c>
      <c r="G116" t="s">
        <v>474</v>
      </c>
      <c r="H116" t="s">
        <v>475</v>
      </c>
      <c r="I116" t="s">
        <v>22</v>
      </c>
      <c r="J116" t="s">
        <v>476</v>
      </c>
      <c r="K116" t="s">
        <v>156</v>
      </c>
      <c r="L116" s="1">
        <v>1549.4</v>
      </c>
      <c r="M116" s="1">
        <v>1549.4</v>
      </c>
      <c r="N116" s="8">
        <v>1549.4</v>
      </c>
      <c r="O116" t="s">
        <v>156</v>
      </c>
      <c r="P116" t="s">
        <v>25</v>
      </c>
      <c r="Q116" s="3">
        <f t="shared" si="5"/>
        <v>43497</v>
      </c>
      <c r="R116" s="2">
        <f t="shared" si="6"/>
        <v>-8</v>
      </c>
      <c r="S116" s="10">
        <f t="shared" si="7"/>
        <v>-12395.2</v>
      </c>
    </row>
    <row r="117" spans="1:19">
      <c r="A117" t="s">
        <v>477</v>
      </c>
      <c r="B117" t="s">
        <v>478</v>
      </c>
      <c r="C117" t="s">
        <v>109</v>
      </c>
      <c r="D117" t="s">
        <v>42</v>
      </c>
      <c r="E117" s="1">
        <v>949.89</v>
      </c>
      <c r="F117" s="1">
        <v>949.89</v>
      </c>
      <c r="G117" t="s">
        <v>479</v>
      </c>
      <c r="H117" t="s">
        <v>480</v>
      </c>
      <c r="I117" t="s">
        <v>22</v>
      </c>
      <c r="J117" t="s">
        <v>481</v>
      </c>
      <c r="K117" t="s">
        <v>156</v>
      </c>
      <c r="L117" s="1">
        <v>1158.8699999999999</v>
      </c>
      <c r="M117" s="1">
        <v>386.29</v>
      </c>
      <c r="N117" s="8">
        <v>316.63</v>
      </c>
      <c r="O117" t="s">
        <v>156</v>
      </c>
      <c r="P117" t="s">
        <v>25</v>
      </c>
      <c r="Q117" s="3">
        <f t="shared" si="5"/>
        <v>43497</v>
      </c>
      <c r="R117" s="2">
        <f t="shared" si="6"/>
        <v>-4</v>
      </c>
      <c r="S117" s="10">
        <f t="shared" si="7"/>
        <v>-1266.52</v>
      </c>
    </row>
    <row r="118" spans="1:19">
      <c r="A118" t="s">
        <v>477</v>
      </c>
      <c r="B118" t="s">
        <v>478</v>
      </c>
      <c r="C118" t="s">
        <v>109</v>
      </c>
      <c r="D118" t="s">
        <v>42</v>
      </c>
      <c r="E118" s="1">
        <v>949.89</v>
      </c>
      <c r="F118" s="1">
        <v>949.89</v>
      </c>
      <c r="G118" t="s">
        <v>479</v>
      </c>
      <c r="H118" t="s">
        <v>480</v>
      </c>
      <c r="I118" t="s">
        <v>22</v>
      </c>
      <c r="J118" t="s">
        <v>481</v>
      </c>
      <c r="K118" t="s">
        <v>156</v>
      </c>
      <c r="L118" s="1">
        <v>1158.8699999999999</v>
      </c>
      <c r="M118" s="1">
        <v>772.58</v>
      </c>
      <c r="N118" s="8">
        <v>633.26</v>
      </c>
      <c r="O118" t="s">
        <v>156</v>
      </c>
      <c r="P118" t="s">
        <v>25</v>
      </c>
      <c r="Q118" s="3">
        <f t="shared" si="5"/>
        <v>43497</v>
      </c>
      <c r="R118" s="2">
        <f t="shared" si="6"/>
        <v>-4</v>
      </c>
      <c r="S118" s="10">
        <f t="shared" si="7"/>
        <v>-2533.04</v>
      </c>
    </row>
    <row r="119" spans="1:19">
      <c r="A119" t="s">
        <v>482</v>
      </c>
      <c r="B119" t="s">
        <v>483</v>
      </c>
      <c r="C119" t="s">
        <v>116</v>
      </c>
      <c r="D119" t="s">
        <v>63</v>
      </c>
      <c r="E119" s="1">
        <v>13439.5</v>
      </c>
      <c r="F119" s="1">
        <v>13439.5</v>
      </c>
      <c r="G119" t="s">
        <v>484</v>
      </c>
      <c r="H119" t="s">
        <v>485</v>
      </c>
      <c r="I119" t="s">
        <v>22</v>
      </c>
      <c r="J119" t="s">
        <v>45</v>
      </c>
      <c r="K119" t="s">
        <v>94</v>
      </c>
      <c r="L119" s="1">
        <v>6483.81</v>
      </c>
      <c r="M119" s="1">
        <v>6483.81</v>
      </c>
      <c r="N119" s="8">
        <v>5314.6</v>
      </c>
      <c r="O119" t="s">
        <v>94</v>
      </c>
      <c r="P119" t="s">
        <v>25</v>
      </c>
      <c r="Q119" s="3">
        <f t="shared" si="5"/>
        <v>43486</v>
      </c>
      <c r="R119" s="2">
        <f t="shared" si="6"/>
        <v>16</v>
      </c>
      <c r="S119" s="10">
        <f t="shared" si="7"/>
        <v>85033.600000000006</v>
      </c>
    </row>
    <row r="120" spans="1:19">
      <c r="A120" t="s">
        <v>482</v>
      </c>
      <c r="B120" t="s">
        <v>483</v>
      </c>
      <c r="C120" t="s">
        <v>116</v>
      </c>
      <c r="D120" t="s">
        <v>63</v>
      </c>
      <c r="E120" s="1">
        <v>13439.5</v>
      </c>
      <c r="F120" s="1">
        <v>13439.5</v>
      </c>
      <c r="G120" t="s">
        <v>484</v>
      </c>
      <c r="H120" t="s">
        <v>486</v>
      </c>
      <c r="I120" t="s">
        <v>22</v>
      </c>
      <c r="J120" t="s">
        <v>211</v>
      </c>
      <c r="K120" t="s">
        <v>215</v>
      </c>
      <c r="L120" s="1">
        <v>9912.3799999999992</v>
      </c>
      <c r="M120" s="1">
        <v>9912.3799999999992</v>
      </c>
      <c r="N120" s="8">
        <v>8124.9</v>
      </c>
      <c r="O120" t="s">
        <v>274</v>
      </c>
      <c r="P120" t="s">
        <v>25</v>
      </c>
      <c r="Q120" s="3">
        <f t="shared" si="5"/>
        <v>43522</v>
      </c>
      <c r="R120" s="2">
        <f t="shared" si="6"/>
        <v>-20</v>
      </c>
      <c r="S120" s="10">
        <f t="shared" si="7"/>
        <v>-162498</v>
      </c>
    </row>
    <row r="121" spans="1:19">
      <c r="A121" t="s">
        <v>489</v>
      </c>
      <c r="B121" t="s">
        <v>490</v>
      </c>
      <c r="C121" t="s">
        <v>169</v>
      </c>
      <c r="D121" t="s">
        <v>170</v>
      </c>
      <c r="E121" s="1">
        <v>30888</v>
      </c>
      <c r="F121" s="1">
        <v>19008</v>
      </c>
      <c r="G121" t="s">
        <v>491</v>
      </c>
      <c r="H121" t="s">
        <v>492</v>
      </c>
      <c r="I121" t="s">
        <v>22</v>
      </c>
      <c r="J121" t="s">
        <v>352</v>
      </c>
      <c r="K121" t="s">
        <v>211</v>
      </c>
      <c r="L121" s="1">
        <v>823.68</v>
      </c>
      <c r="M121" s="1">
        <v>823.68</v>
      </c>
      <c r="N121" s="8">
        <v>792</v>
      </c>
      <c r="O121" t="s">
        <v>248</v>
      </c>
      <c r="P121" t="s">
        <v>25</v>
      </c>
      <c r="Q121" s="3">
        <f t="shared" si="5"/>
        <v>43513</v>
      </c>
      <c r="R121" s="2">
        <f t="shared" si="6"/>
        <v>4</v>
      </c>
      <c r="S121" s="10">
        <f t="shared" si="7"/>
        <v>3168</v>
      </c>
    </row>
    <row r="122" spans="1:19">
      <c r="A122" t="s">
        <v>489</v>
      </c>
      <c r="B122" t="s">
        <v>490</v>
      </c>
      <c r="C122" t="s">
        <v>169</v>
      </c>
      <c r="D122" t="s">
        <v>170</v>
      </c>
      <c r="E122" s="1">
        <v>30888</v>
      </c>
      <c r="F122" s="1">
        <v>19008</v>
      </c>
      <c r="G122" t="s">
        <v>491</v>
      </c>
      <c r="H122" t="s">
        <v>493</v>
      </c>
      <c r="I122" t="s">
        <v>22</v>
      </c>
      <c r="J122" t="s">
        <v>481</v>
      </c>
      <c r="K122" t="s">
        <v>221</v>
      </c>
      <c r="L122" s="1">
        <v>3294.72</v>
      </c>
      <c r="M122" s="1">
        <v>3294.72</v>
      </c>
      <c r="N122" s="8">
        <v>3168</v>
      </c>
      <c r="O122" t="s">
        <v>307</v>
      </c>
      <c r="P122" t="s">
        <v>25</v>
      </c>
      <c r="Q122" s="3">
        <f t="shared" si="5"/>
        <v>43512</v>
      </c>
      <c r="R122" s="2">
        <f t="shared" si="6"/>
        <v>5</v>
      </c>
      <c r="S122" s="10">
        <f t="shared" si="7"/>
        <v>15840</v>
      </c>
    </row>
    <row r="123" spans="1:19">
      <c r="A123" t="s">
        <v>489</v>
      </c>
      <c r="B123" t="s">
        <v>490</v>
      </c>
      <c r="C123" t="s">
        <v>169</v>
      </c>
      <c r="D123" t="s">
        <v>170</v>
      </c>
      <c r="E123" s="1">
        <v>30888</v>
      </c>
      <c r="F123" s="1">
        <v>19008</v>
      </c>
      <c r="G123" t="s">
        <v>491</v>
      </c>
      <c r="H123" t="s">
        <v>494</v>
      </c>
      <c r="I123" t="s">
        <v>22</v>
      </c>
      <c r="J123" t="s">
        <v>352</v>
      </c>
      <c r="K123" t="s">
        <v>211</v>
      </c>
      <c r="L123" s="1">
        <v>1647.36</v>
      </c>
      <c r="M123" s="1">
        <v>1647.36</v>
      </c>
      <c r="N123" s="8">
        <v>1584</v>
      </c>
      <c r="O123" t="s">
        <v>248</v>
      </c>
      <c r="P123" t="s">
        <v>25</v>
      </c>
      <c r="Q123" s="3">
        <f t="shared" si="5"/>
        <v>43513</v>
      </c>
      <c r="R123" s="2">
        <f t="shared" si="6"/>
        <v>4</v>
      </c>
      <c r="S123" s="10">
        <f t="shared" si="7"/>
        <v>6336</v>
      </c>
    </row>
    <row r="124" spans="1:19">
      <c r="A124" t="s">
        <v>489</v>
      </c>
      <c r="B124" t="s">
        <v>490</v>
      </c>
      <c r="C124" t="s">
        <v>169</v>
      </c>
      <c r="D124" t="s">
        <v>170</v>
      </c>
      <c r="E124" s="1">
        <v>30888</v>
      </c>
      <c r="F124" s="1">
        <v>19008</v>
      </c>
      <c r="G124" t="s">
        <v>491</v>
      </c>
      <c r="H124" t="s">
        <v>495</v>
      </c>
      <c r="I124" t="s">
        <v>22</v>
      </c>
      <c r="J124" t="s">
        <v>481</v>
      </c>
      <c r="K124" t="s">
        <v>221</v>
      </c>
      <c r="L124" s="1">
        <v>14002.56</v>
      </c>
      <c r="M124" s="1">
        <v>14002.56</v>
      </c>
      <c r="N124" s="8">
        <v>13464</v>
      </c>
      <c r="O124" t="s">
        <v>307</v>
      </c>
      <c r="P124" t="s">
        <v>25</v>
      </c>
      <c r="Q124" s="3">
        <f t="shared" si="5"/>
        <v>43512</v>
      </c>
      <c r="R124" s="2">
        <f t="shared" si="6"/>
        <v>5</v>
      </c>
      <c r="S124" s="10">
        <f t="shared" si="7"/>
        <v>67320</v>
      </c>
    </row>
    <row r="125" spans="1:19">
      <c r="A125" t="s">
        <v>496</v>
      </c>
      <c r="B125" t="s">
        <v>497</v>
      </c>
      <c r="C125" t="s">
        <v>130</v>
      </c>
      <c r="D125" t="s">
        <v>113</v>
      </c>
      <c r="E125" s="1">
        <v>23.7</v>
      </c>
      <c r="F125" s="1">
        <v>23.7</v>
      </c>
      <c r="G125" t="s">
        <v>498</v>
      </c>
      <c r="H125" t="s">
        <v>499</v>
      </c>
      <c r="I125" t="s">
        <v>22</v>
      </c>
      <c r="J125" t="s">
        <v>412</v>
      </c>
      <c r="K125" t="s">
        <v>221</v>
      </c>
      <c r="L125" s="1">
        <v>26.07</v>
      </c>
      <c r="M125" s="1">
        <v>26.07</v>
      </c>
      <c r="N125" s="8">
        <v>23.7</v>
      </c>
      <c r="O125" t="s">
        <v>221</v>
      </c>
      <c r="P125" t="s">
        <v>25</v>
      </c>
      <c r="Q125" s="3">
        <f t="shared" si="5"/>
        <v>43511</v>
      </c>
      <c r="R125" s="2">
        <f t="shared" si="6"/>
        <v>-11</v>
      </c>
      <c r="S125" s="10">
        <f t="shared" si="7"/>
        <v>-260.7</v>
      </c>
    </row>
    <row r="126" spans="1:19">
      <c r="A126" t="s">
        <v>500</v>
      </c>
      <c r="B126" t="s">
        <v>501</v>
      </c>
      <c r="C126" t="s">
        <v>42</v>
      </c>
      <c r="D126" t="s">
        <v>113</v>
      </c>
      <c r="E126" s="1">
        <v>3600</v>
      </c>
      <c r="F126" s="1">
        <v>3600</v>
      </c>
      <c r="G126" t="s">
        <v>502</v>
      </c>
      <c r="H126" t="s">
        <v>353</v>
      </c>
      <c r="I126" t="s">
        <v>243</v>
      </c>
      <c r="J126" t="s">
        <v>109</v>
      </c>
      <c r="K126" t="s">
        <v>109</v>
      </c>
      <c r="L126" s="1">
        <v>4500</v>
      </c>
      <c r="M126" s="1">
        <v>3600</v>
      </c>
      <c r="N126" s="8">
        <v>3600</v>
      </c>
      <c r="O126" t="str">
        <f>J126</f>
        <v>28-GEN-19</v>
      </c>
      <c r="P126" t="s">
        <v>64</v>
      </c>
      <c r="Q126" s="3">
        <f t="shared" ref="Q126:Q187" si="9">O126+60</f>
        <v>43553</v>
      </c>
      <c r="R126" s="2">
        <f t="shared" ref="R126:R187" si="10">C126-Q126</f>
        <v>-52</v>
      </c>
      <c r="S126" s="10">
        <f t="shared" ref="S126:S187" si="11">R126*N126</f>
        <v>-187200</v>
      </c>
    </row>
    <row r="127" spans="1:19">
      <c r="A127" t="s">
        <v>503</v>
      </c>
      <c r="B127" t="s">
        <v>504</v>
      </c>
      <c r="C127" t="s">
        <v>113</v>
      </c>
      <c r="D127" t="s">
        <v>49</v>
      </c>
      <c r="E127" s="1">
        <v>3806.42</v>
      </c>
      <c r="F127" s="1">
        <v>3806.42</v>
      </c>
      <c r="G127" t="s">
        <v>505</v>
      </c>
      <c r="H127" t="s">
        <v>68</v>
      </c>
      <c r="I127" t="s">
        <v>22</v>
      </c>
      <c r="J127" t="s">
        <v>129</v>
      </c>
      <c r="K127" t="s">
        <v>130</v>
      </c>
      <c r="L127" s="1">
        <v>3806.42</v>
      </c>
      <c r="M127" s="1">
        <v>3806.42</v>
      </c>
      <c r="N127" s="8">
        <v>3806.42</v>
      </c>
      <c r="O127" t="s">
        <v>130</v>
      </c>
      <c r="P127" t="s">
        <v>64</v>
      </c>
      <c r="Q127" s="3">
        <f t="shared" si="9"/>
        <v>43560</v>
      </c>
      <c r="R127" s="2">
        <f t="shared" si="10"/>
        <v>-50</v>
      </c>
      <c r="S127" s="10">
        <f t="shared" si="11"/>
        <v>-190321</v>
      </c>
    </row>
    <row r="128" spans="1:19">
      <c r="A128" t="s">
        <v>506</v>
      </c>
      <c r="B128" t="s">
        <v>507</v>
      </c>
      <c r="C128" t="s">
        <v>59</v>
      </c>
      <c r="D128" t="s">
        <v>119</v>
      </c>
      <c r="E128" s="1">
        <v>2256.23</v>
      </c>
      <c r="F128" s="1">
        <v>2256.23</v>
      </c>
      <c r="G128" t="s">
        <v>251</v>
      </c>
      <c r="H128" t="s">
        <v>508</v>
      </c>
      <c r="I128" t="s">
        <v>22</v>
      </c>
      <c r="J128" t="s">
        <v>339</v>
      </c>
      <c r="K128" t="s">
        <v>421</v>
      </c>
      <c r="L128" s="1">
        <v>2256.23</v>
      </c>
      <c r="M128" s="1">
        <v>2256.23</v>
      </c>
      <c r="N128" s="8">
        <v>2256.23</v>
      </c>
      <c r="O128" t="s">
        <v>421</v>
      </c>
      <c r="P128" t="s">
        <v>64</v>
      </c>
      <c r="Q128" s="3">
        <f t="shared" si="9"/>
        <v>43588</v>
      </c>
      <c r="R128" s="2">
        <f t="shared" si="10"/>
        <v>-57</v>
      </c>
      <c r="S128" s="10">
        <f t="shared" si="11"/>
        <v>-128605.11</v>
      </c>
    </row>
    <row r="129" spans="1:19">
      <c r="A129" t="s">
        <v>509</v>
      </c>
      <c r="B129" t="s">
        <v>510</v>
      </c>
      <c r="C129" t="s">
        <v>113</v>
      </c>
      <c r="D129" t="s">
        <v>80</v>
      </c>
      <c r="E129" s="1">
        <v>2191.89</v>
      </c>
      <c r="F129" s="1">
        <v>2191.89</v>
      </c>
      <c r="G129" t="s">
        <v>511</v>
      </c>
      <c r="H129" t="s">
        <v>512</v>
      </c>
      <c r="I129" t="s">
        <v>22</v>
      </c>
      <c r="J129" t="s">
        <v>62</v>
      </c>
      <c r="K129" t="s">
        <v>63</v>
      </c>
      <c r="L129" s="1">
        <v>2191.89</v>
      </c>
      <c r="M129" s="1">
        <v>2191.89</v>
      </c>
      <c r="N129" s="8">
        <v>2191.89</v>
      </c>
      <c r="O129" t="s">
        <v>63</v>
      </c>
      <c r="P129" t="s">
        <v>64</v>
      </c>
      <c r="Q129" s="3">
        <f t="shared" si="9"/>
        <v>43568</v>
      </c>
      <c r="R129" s="2">
        <f t="shared" si="10"/>
        <v>-58</v>
      </c>
      <c r="S129" s="10">
        <f t="shared" si="11"/>
        <v>-127129.62</v>
      </c>
    </row>
    <row r="130" spans="1:19">
      <c r="A130" t="s">
        <v>513</v>
      </c>
      <c r="B130" t="s">
        <v>514</v>
      </c>
      <c r="C130" t="s">
        <v>150</v>
      </c>
      <c r="D130" t="s">
        <v>110</v>
      </c>
      <c r="E130" s="1">
        <v>5000</v>
      </c>
      <c r="F130" s="1">
        <v>5000</v>
      </c>
      <c r="G130" t="s">
        <v>515</v>
      </c>
      <c r="H130" t="s">
        <v>516</v>
      </c>
      <c r="I130" t="s">
        <v>22</v>
      </c>
      <c r="J130" t="s">
        <v>517</v>
      </c>
      <c r="K130" t="s">
        <v>136</v>
      </c>
      <c r="L130" s="1">
        <v>5000</v>
      </c>
      <c r="M130" s="1">
        <v>5000</v>
      </c>
      <c r="N130" s="8">
        <v>5000</v>
      </c>
      <c r="O130" t="s">
        <v>136</v>
      </c>
      <c r="P130" t="s">
        <v>64</v>
      </c>
      <c r="Q130" s="3">
        <f t="shared" si="9"/>
        <v>43533</v>
      </c>
      <c r="R130" s="2">
        <f t="shared" si="10"/>
        <v>-47</v>
      </c>
      <c r="S130" s="10">
        <f t="shared" si="11"/>
        <v>-235000</v>
      </c>
    </row>
    <row r="131" spans="1:19">
      <c r="A131" t="s">
        <v>518</v>
      </c>
      <c r="B131" t="s">
        <v>519</v>
      </c>
      <c r="C131" t="s">
        <v>133</v>
      </c>
      <c r="D131" t="s">
        <v>104</v>
      </c>
      <c r="E131" s="1">
        <v>2258.23</v>
      </c>
      <c r="F131" s="1">
        <v>2258.23</v>
      </c>
      <c r="G131" t="s">
        <v>520</v>
      </c>
      <c r="H131" t="s">
        <v>521</v>
      </c>
      <c r="I131" t="s">
        <v>22</v>
      </c>
      <c r="J131" t="s">
        <v>135</v>
      </c>
      <c r="K131" t="s">
        <v>136</v>
      </c>
      <c r="L131" s="1">
        <v>2258.23</v>
      </c>
      <c r="M131" s="1">
        <v>2258.23</v>
      </c>
      <c r="N131" s="8">
        <v>2258.23</v>
      </c>
      <c r="O131" t="s">
        <v>137</v>
      </c>
      <c r="P131" t="s">
        <v>186</v>
      </c>
      <c r="Q131" s="3">
        <f t="shared" si="9"/>
        <v>43528</v>
      </c>
      <c r="R131" s="2">
        <f t="shared" si="10"/>
        <v>-47</v>
      </c>
      <c r="S131" s="10">
        <f t="shared" si="11"/>
        <v>-106136.81</v>
      </c>
    </row>
    <row r="132" spans="1:19">
      <c r="A132" t="s">
        <v>522</v>
      </c>
      <c r="B132" t="s">
        <v>523</v>
      </c>
      <c r="C132" t="s">
        <v>133</v>
      </c>
      <c r="D132" t="s">
        <v>104</v>
      </c>
      <c r="E132" s="1">
        <v>4146</v>
      </c>
      <c r="F132" s="1">
        <v>4146</v>
      </c>
      <c r="G132" t="s">
        <v>524</v>
      </c>
      <c r="H132" t="s">
        <v>291</v>
      </c>
      <c r="I132" t="s">
        <v>22</v>
      </c>
      <c r="J132" t="s">
        <v>135</v>
      </c>
      <c r="K132" t="s">
        <v>136</v>
      </c>
      <c r="L132" s="1">
        <v>1382</v>
      </c>
      <c r="M132" s="1">
        <v>1382</v>
      </c>
      <c r="N132" s="8">
        <v>1382</v>
      </c>
      <c r="O132" t="s">
        <v>403</v>
      </c>
      <c r="P132" t="s">
        <v>25</v>
      </c>
      <c r="Q132" s="3">
        <f t="shared" si="9"/>
        <v>43529</v>
      </c>
      <c r="R132" s="2">
        <f t="shared" si="10"/>
        <v>-48</v>
      </c>
      <c r="S132" s="10">
        <f t="shared" si="11"/>
        <v>-66336</v>
      </c>
    </row>
    <row r="133" spans="1:19">
      <c r="A133" t="s">
        <v>522</v>
      </c>
      <c r="B133" t="s">
        <v>523</v>
      </c>
      <c r="C133" t="s">
        <v>133</v>
      </c>
      <c r="D133" t="s">
        <v>104</v>
      </c>
      <c r="E133" s="1">
        <v>4146</v>
      </c>
      <c r="F133" s="1">
        <v>4146</v>
      </c>
      <c r="G133" t="s">
        <v>524</v>
      </c>
      <c r="H133" t="s">
        <v>420</v>
      </c>
      <c r="I133" t="s">
        <v>22</v>
      </c>
      <c r="J133" t="s">
        <v>135</v>
      </c>
      <c r="K133" t="s">
        <v>136</v>
      </c>
      <c r="L133" s="1">
        <v>1382</v>
      </c>
      <c r="M133" s="1">
        <v>1382</v>
      </c>
      <c r="N133" s="8">
        <v>1382</v>
      </c>
      <c r="O133" t="s">
        <v>403</v>
      </c>
      <c r="P133" t="s">
        <v>25</v>
      </c>
      <c r="Q133" s="3">
        <f t="shared" si="9"/>
        <v>43529</v>
      </c>
      <c r="R133" s="2">
        <f t="shared" si="10"/>
        <v>-48</v>
      </c>
      <c r="S133" s="10">
        <f t="shared" si="11"/>
        <v>-66336</v>
      </c>
    </row>
    <row r="134" spans="1:19">
      <c r="A134" t="s">
        <v>522</v>
      </c>
      <c r="B134" t="s">
        <v>523</v>
      </c>
      <c r="C134" t="s">
        <v>133</v>
      </c>
      <c r="D134" t="s">
        <v>104</v>
      </c>
      <c r="E134" s="1">
        <v>4146</v>
      </c>
      <c r="F134" s="1">
        <v>4146</v>
      </c>
      <c r="G134" t="s">
        <v>524</v>
      </c>
      <c r="H134" t="s">
        <v>521</v>
      </c>
      <c r="I134" t="s">
        <v>22</v>
      </c>
      <c r="J134" t="s">
        <v>135</v>
      </c>
      <c r="K134" t="s">
        <v>136</v>
      </c>
      <c r="L134" s="1">
        <v>1382</v>
      </c>
      <c r="M134" s="1">
        <v>1382</v>
      </c>
      <c r="N134" s="8">
        <v>1382</v>
      </c>
      <c r="O134" t="s">
        <v>403</v>
      </c>
      <c r="P134" t="s">
        <v>25</v>
      </c>
      <c r="Q134" s="3">
        <f t="shared" si="9"/>
        <v>43529</v>
      </c>
      <c r="R134" s="2">
        <f t="shared" si="10"/>
        <v>-48</v>
      </c>
      <c r="S134" s="10">
        <f t="shared" si="11"/>
        <v>-66336</v>
      </c>
    </row>
    <row r="135" spans="1:19">
      <c r="A135" t="s">
        <v>525</v>
      </c>
      <c r="B135" t="s">
        <v>526</v>
      </c>
      <c r="C135" t="s">
        <v>133</v>
      </c>
      <c r="D135" t="s">
        <v>104</v>
      </c>
      <c r="E135" s="1">
        <v>2500</v>
      </c>
      <c r="F135" s="1">
        <v>2500</v>
      </c>
      <c r="G135" t="s">
        <v>527</v>
      </c>
      <c r="H135" t="s">
        <v>528</v>
      </c>
      <c r="I135" t="s">
        <v>22</v>
      </c>
      <c r="J135" t="s">
        <v>529</v>
      </c>
      <c r="K135" t="s">
        <v>136</v>
      </c>
      <c r="L135" s="1">
        <v>2500</v>
      </c>
      <c r="M135" s="1">
        <v>2500</v>
      </c>
      <c r="N135" s="8">
        <v>2500</v>
      </c>
      <c r="O135" t="s">
        <v>517</v>
      </c>
      <c r="P135" t="s">
        <v>64</v>
      </c>
      <c r="Q135" s="3">
        <f t="shared" si="9"/>
        <v>43532</v>
      </c>
      <c r="R135" s="2">
        <f t="shared" si="10"/>
        <v>-51</v>
      </c>
      <c r="S135" s="10">
        <f t="shared" si="11"/>
        <v>-127500</v>
      </c>
    </row>
    <row r="136" spans="1:19">
      <c r="A136" t="s">
        <v>530</v>
      </c>
      <c r="B136" t="s">
        <v>531</v>
      </c>
      <c r="C136" t="s">
        <v>63</v>
      </c>
      <c r="D136" t="s">
        <v>19</v>
      </c>
      <c r="E136" s="1">
        <v>1508.81</v>
      </c>
      <c r="F136" s="1">
        <v>1508.81</v>
      </c>
      <c r="G136" t="s">
        <v>532</v>
      </c>
      <c r="H136" t="s">
        <v>533</v>
      </c>
      <c r="I136" t="s">
        <v>22</v>
      </c>
      <c r="J136" t="s">
        <v>23</v>
      </c>
      <c r="K136" t="s">
        <v>274</v>
      </c>
      <c r="L136" s="1">
        <v>600.01</v>
      </c>
      <c r="M136" s="1">
        <v>503.58</v>
      </c>
      <c r="N136" s="8">
        <v>503.58</v>
      </c>
      <c r="O136" t="s">
        <v>274</v>
      </c>
      <c r="P136" t="s">
        <v>64</v>
      </c>
      <c r="Q136" s="3">
        <f t="shared" si="9"/>
        <v>43522</v>
      </c>
      <c r="R136" s="2">
        <f t="shared" si="10"/>
        <v>-14</v>
      </c>
      <c r="S136" s="10">
        <f t="shared" si="11"/>
        <v>-7050.12</v>
      </c>
    </row>
    <row r="137" spans="1:19">
      <c r="A137" t="s">
        <v>530</v>
      </c>
      <c r="B137" t="s">
        <v>531</v>
      </c>
      <c r="C137" t="s">
        <v>63</v>
      </c>
      <c r="D137" t="s">
        <v>19</v>
      </c>
      <c r="E137" s="1">
        <v>1508.81</v>
      </c>
      <c r="F137" s="1">
        <v>1508.81</v>
      </c>
      <c r="G137" t="s">
        <v>532</v>
      </c>
      <c r="H137" t="s">
        <v>534</v>
      </c>
      <c r="I137" t="s">
        <v>22</v>
      </c>
      <c r="J137" t="s">
        <v>23</v>
      </c>
      <c r="K137" t="s">
        <v>274</v>
      </c>
      <c r="L137" s="1">
        <v>600.01</v>
      </c>
      <c r="M137" s="1">
        <v>501.65</v>
      </c>
      <c r="N137" s="8">
        <v>501.65</v>
      </c>
      <c r="O137" t="s">
        <v>274</v>
      </c>
      <c r="P137" t="s">
        <v>64</v>
      </c>
      <c r="Q137" s="3">
        <f t="shared" si="9"/>
        <v>43522</v>
      </c>
      <c r="R137" s="2">
        <f t="shared" si="10"/>
        <v>-14</v>
      </c>
      <c r="S137" s="10">
        <f t="shared" si="11"/>
        <v>-7023.0999999999995</v>
      </c>
    </row>
    <row r="138" spans="1:19">
      <c r="A138" t="s">
        <v>530</v>
      </c>
      <c r="B138" t="s">
        <v>531</v>
      </c>
      <c r="C138" t="s">
        <v>63</v>
      </c>
      <c r="D138" t="s">
        <v>19</v>
      </c>
      <c r="E138" s="1">
        <v>1508.81</v>
      </c>
      <c r="F138" s="1">
        <v>1508.81</v>
      </c>
      <c r="G138" t="s">
        <v>532</v>
      </c>
      <c r="H138" t="s">
        <v>535</v>
      </c>
      <c r="I138" t="s">
        <v>22</v>
      </c>
      <c r="J138" t="s">
        <v>23</v>
      </c>
      <c r="K138" t="s">
        <v>274</v>
      </c>
      <c r="L138" s="1">
        <v>600.01</v>
      </c>
      <c r="M138" s="1">
        <v>503.58</v>
      </c>
      <c r="N138" s="8">
        <v>503.58</v>
      </c>
      <c r="O138" t="s">
        <v>274</v>
      </c>
      <c r="P138" t="s">
        <v>64</v>
      </c>
      <c r="Q138" s="3">
        <f t="shared" si="9"/>
        <v>43522</v>
      </c>
      <c r="R138" s="2">
        <f t="shared" si="10"/>
        <v>-14</v>
      </c>
      <c r="S138" s="10">
        <f t="shared" si="11"/>
        <v>-7050.12</v>
      </c>
    </row>
    <row r="139" spans="1:19">
      <c r="A139" t="s">
        <v>536</v>
      </c>
      <c r="B139" t="s">
        <v>537</v>
      </c>
      <c r="C139" t="s">
        <v>63</v>
      </c>
      <c r="D139" t="s">
        <v>19</v>
      </c>
      <c r="E139" s="1">
        <v>4800</v>
      </c>
      <c r="F139" s="1">
        <v>4800</v>
      </c>
      <c r="G139" t="s">
        <v>538</v>
      </c>
      <c r="H139" t="s">
        <v>516</v>
      </c>
      <c r="I139" t="s">
        <v>22</v>
      </c>
      <c r="J139" t="s">
        <v>108</v>
      </c>
      <c r="K139" t="s">
        <v>109</v>
      </c>
      <c r="L139" s="1">
        <v>3000</v>
      </c>
      <c r="M139" s="1">
        <v>2400</v>
      </c>
      <c r="N139" s="8">
        <v>2400</v>
      </c>
      <c r="O139" t="s">
        <v>108</v>
      </c>
      <c r="P139" t="s">
        <v>25</v>
      </c>
      <c r="Q139" s="3">
        <f t="shared" si="9"/>
        <v>43549</v>
      </c>
      <c r="R139" s="2">
        <f t="shared" si="10"/>
        <v>-41</v>
      </c>
      <c r="S139" s="10">
        <f t="shared" si="11"/>
        <v>-98400</v>
      </c>
    </row>
    <row r="140" spans="1:19">
      <c r="A140" t="s">
        <v>536</v>
      </c>
      <c r="B140" t="s">
        <v>537</v>
      </c>
      <c r="C140" t="s">
        <v>63</v>
      </c>
      <c r="D140" t="s">
        <v>19</v>
      </c>
      <c r="E140" s="1">
        <v>4800</v>
      </c>
      <c r="F140" s="1">
        <v>4800</v>
      </c>
      <c r="G140" t="s">
        <v>538</v>
      </c>
      <c r="H140" t="s">
        <v>539</v>
      </c>
      <c r="I140" t="s">
        <v>22</v>
      </c>
      <c r="J140" t="s">
        <v>130</v>
      </c>
      <c r="K140" t="s">
        <v>116</v>
      </c>
      <c r="L140" s="1">
        <v>3000</v>
      </c>
      <c r="M140" s="1">
        <v>2400</v>
      </c>
      <c r="N140" s="8">
        <v>2400</v>
      </c>
      <c r="O140" t="s">
        <v>42</v>
      </c>
      <c r="P140" t="s">
        <v>25</v>
      </c>
      <c r="Q140" s="3">
        <f t="shared" si="9"/>
        <v>43561</v>
      </c>
      <c r="R140" s="2">
        <f t="shared" si="10"/>
        <v>-53</v>
      </c>
      <c r="S140" s="10">
        <f t="shared" si="11"/>
        <v>-127200</v>
      </c>
    </row>
    <row r="141" spans="1:19">
      <c r="A141" t="s">
        <v>540</v>
      </c>
      <c r="B141" t="s">
        <v>541</v>
      </c>
      <c r="C141" t="s">
        <v>71</v>
      </c>
      <c r="D141" t="s">
        <v>42</v>
      </c>
      <c r="E141" s="1">
        <v>15004</v>
      </c>
      <c r="F141" s="1">
        <v>15004</v>
      </c>
      <c r="G141" t="s">
        <v>542</v>
      </c>
      <c r="H141" t="s">
        <v>543</v>
      </c>
      <c r="I141" t="s">
        <v>22</v>
      </c>
      <c r="J141" t="s">
        <v>544</v>
      </c>
      <c r="K141" t="s">
        <v>545</v>
      </c>
      <c r="L141" s="1">
        <v>10002</v>
      </c>
      <c r="M141" s="1">
        <v>10002</v>
      </c>
      <c r="N141" s="8">
        <v>10002</v>
      </c>
      <c r="O141" t="s">
        <v>546</v>
      </c>
      <c r="P141" t="s">
        <v>25</v>
      </c>
      <c r="Q141" s="3">
        <f t="shared" si="9"/>
        <v>43000</v>
      </c>
      <c r="R141" s="2">
        <f t="shared" si="10"/>
        <v>494</v>
      </c>
      <c r="S141" s="10">
        <f t="shared" si="11"/>
        <v>4940988</v>
      </c>
    </row>
    <row r="142" spans="1:19">
      <c r="A142" t="s">
        <v>540</v>
      </c>
      <c r="B142" t="s">
        <v>541</v>
      </c>
      <c r="C142" t="s">
        <v>71</v>
      </c>
      <c r="D142" t="s">
        <v>42</v>
      </c>
      <c r="E142" s="1">
        <v>15004</v>
      </c>
      <c r="F142" s="1">
        <v>15004</v>
      </c>
      <c r="G142" t="s">
        <v>542</v>
      </c>
      <c r="H142" t="s">
        <v>547</v>
      </c>
      <c r="I142" t="s">
        <v>22</v>
      </c>
      <c r="J142" t="s">
        <v>548</v>
      </c>
      <c r="K142" t="s">
        <v>143</v>
      </c>
      <c r="L142" s="1">
        <v>5002</v>
      </c>
      <c r="M142" s="1">
        <v>5002</v>
      </c>
      <c r="N142" s="8">
        <v>5002</v>
      </c>
      <c r="O142" t="s">
        <v>549</v>
      </c>
      <c r="P142" t="s">
        <v>25</v>
      </c>
      <c r="Q142" s="3">
        <f t="shared" si="9"/>
        <v>43284</v>
      </c>
      <c r="R142" s="2">
        <f t="shared" si="10"/>
        <v>210</v>
      </c>
      <c r="S142" s="10">
        <f t="shared" si="11"/>
        <v>1050420</v>
      </c>
    </row>
    <row r="143" spans="1:19">
      <c r="A143" t="s">
        <v>550</v>
      </c>
      <c r="B143" t="s">
        <v>551</v>
      </c>
      <c r="C143" t="s">
        <v>169</v>
      </c>
      <c r="D143" t="s">
        <v>170</v>
      </c>
      <c r="E143" s="1">
        <v>1729.5</v>
      </c>
      <c r="F143" s="1">
        <v>1729.5</v>
      </c>
      <c r="G143" t="s">
        <v>552</v>
      </c>
      <c r="H143" t="s">
        <v>553</v>
      </c>
      <c r="I143" t="s">
        <v>22</v>
      </c>
      <c r="J143" t="s">
        <v>274</v>
      </c>
      <c r="K143" t="s">
        <v>136</v>
      </c>
      <c r="L143" s="1">
        <v>736.27</v>
      </c>
      <c r="M143" s="1">
        <v>736.27</v>
      </c>
      <c r="N143" s="8">
        <v>603.5</v>
      </c>
      <c r="O143" t="s">
        <v>136</v>
      </c>
      <c r="P143" t="s">
        <v>25</v>
      </c>
      <c r="Q143" s="3">
        <f t="shared" si="9"/>
        <v>43533</v>
      </c>
      <c r="R143" s="2">
        <f t="shared" si="10"/>
        <v>-16</v>
      </c>
      <c r="S143" s="10">
        <f t="shared" si="11"/>
        <v>-9656</v>
      </c>
    </row>
    <row r="144" spans="1:19">
      <c r="A144" t="s">
        <v>550</v>
      </c>
      <c r="B144" t="s">
        <v>551</v>
      </c>
      <c r="C144" t="s">
        <v>169</v>
      </c>
      <c r="D144" t="s">
        <v>170</v>
      </c>
      <c r="E144" s="1">
        <v>1729.5</v>
      </c>
      <c r="F144" s="1">
        <v>1729.5</v>
      </c>
      <c r="G144" t="s">
        <v>552</v>
      </c>
      <c r="H144" t="s">
        <v>554</v>
      </c>
      <c r="I144" t="s">
        <v>22</v>
      </c>
      <c r="J144" t="s">
        <v>274</v>
      </c>
      <c r="K144" t="s">
        <v>136</v>
      </c>
      <c r="L144" s="1">
        <v>36.6</v>
      </c>
      <c r="M144" s="1">
        <v>36.6</v>
      </c>
      <c r="N144" s="8">
        <v>30</v>
      </c>
      <c r="O144" t="s">
        <v>136</v>
      </c>
      <c r="P144" t="s">
        <v>25</v>
      </c>
      <c r="Q144" s="3">
        <f t="shared" si="9"/>
        <v>43533</v>
      </c>
      <c r="R144" s="2">
        <f t="shared" si="10"/>
        <v>-16</v>
      </c>
      <c r="S144" s="10">
        <f t="shared" si="11"/>
        <v>-480</v>
      </c>
    </row>
    <row r="145" spans="1:19">
      <c r="A145" t="s">
        <v>550</v>
      </c>
      <c r="B145" t="s">
        <v>551</v>
      </c>
      <c r="C145" t="s">
        <v>169</v>
      </c>
      <c r="D145" t="s">
        <v>170</v>
      </c>
      <c r="E145" s="1">
        <v>1729.5</v>
      </c>
      <c r="F145" s="1">
        <v>1729.5</v>
      </c>
      <c r="G145" t="s">
        <v>552</v>
      </c>
      <c r="H145" t="s">
        <v>555</v>
      </c>
      <c r="I145" t="s">
        <v>22</v>
      </c>
      <c r="J145" t="s">
        <v>24</v>
      </c>
      <c r="K145" t="s">
        <v>412</v>
      </c>
      <c r="L145" s="1">
        <v>727.12</v>
      </c>
      <c r="M145" s="1">
        <v>727.12</v>
      </c>
      <c r="N145" s="8">
        <v>596</v>
      </c>
      <c r="O145" t="s">
        <v>412</v>
      </c>
      <c r="P145" t="s">
        <v>25</v>
      </c>
      <c r="Q145" s="3">
        <f t="shared" si="9"/>
        <v>43507</v>
      </c>
      <c r="R145" s="2">
        <f t="shared" si="10"/>
        <v>10</v>
      </c>
      <c r="S145" s="10">
        <f t="shared" si="11"/>
        <v>5960</v>
      </c>
    </row>
    <row r="146" spans="1:19">
      <c r="A146" t="s">
        <v>550</v>
      </c>
      <c r="B146" t="s">
        <v>551</v>
      </c>
      <c r="C146" t="s">
        <v>169</v>
      </c>
      <c r="D146" t="s">
        <v>170</v>
      </c>
      <c r="E146" s="1">
        <v>1729.5</v>
      </c>
      <c r="F146" s="1">
        <v>1729.5</v>
      </c>
      <c r="G146" t="s">
        <v>552</v>
      </c>
      <c r="H146" t="s">
        <v>556</v>
      </c>
      <c r="I146" t="s">
        <v>22</v>
      </c>
      <c r="J146" t="s">
        <v>24</v>
      </c>
      <c r="K146" t="s">
        <v>412</v>
      </c>
      <c r="L146" s="1">
        <v>610</v>
      </c>
      <c r="M146" s="1">
        <v>610</v>
      </c>
      <c r="N146" s="8">
        <v>500</v>
      </c>
      <c r="O146" t="s">
        <v>412</v>
      </c>
      <c r="P146" t="s">
        <v>25</v>
      </c>
      <c r="Q146" s="3">
        <f t="shared" si="9"/>
        <v>43507</v>
      </c>
      <c r="R146" s="2">
        <f t="shared" si="10"/>
        <v>10</v>
      </c>
      <c r="S146" s="10">
        <f t="shared" si="11"/>
        <v>5000</v>
      </c>
    </row>
    <row r="147" spans="1:19">
      <c r="A147" t="s">
        <v>557</v>
      </c>
      <c r="B147" t="s">
        <v>558</v>
      </c>
      <c r="C147" t="s">
        <v>48</v>
      </c>
      <c r="D147" t="s">
        <v>434</v>
      </c>
      <c r="E147" s="1">
        <v>155.9</v>
      </c>
      <c r="F147" s="1">
        <v>155.9</v>
      </c>
      <c r="G147" t="s">
        <v>559</v>
      </c>
      <c r="H147" t="s">
        <v>560</v>
      </c>
      <c r="I147" t="s">
        <v>22</v>
      </c>
      <c r="J147" t="s">
        <v>30</v>
      </c>
      <c r="K147" t="s">
        <v>45</v>
      </c>
      <c r="L147" s="1">
        <v>171.49</v>
      </c>
      <c r="M147" s="1">
        <v>171.49</v>
      </c>
      <c r="N147" s="8">
        <v>155.9</v>
      </c>
      <c r="O147" t="s">
        <v>45</v>
      </c>
      <c r="P147" t="s">
        <v>25</v>
      </c>
      <c r="Q147" s="3">
        <f t="shared" si="9"/>
        <v>43480</v>
      </c>
      <c r="R147" s="2">
        <f t="shared" si="10"/>
        <v>29</v>
      </c>
      <c r="S147" s="10">
        <f t="shared" si="11"/>
        <v>4521.1000000000004</v>
      </c>
    </row>
    <row r="148" spans="1:19">
      <c r="A148" t="s">
        <v>121</v>
      </c>
      <c r="B148" t="s">
        <v>561</v>
      </c>
      <c r="C148" t="s">
        <v>562</v>
      </c>
      <c r="D148" t="s">
        <v>150</v>
      </c>
      <c r="E148" s="1">
        <v>6000</v>
      </c>
      <c r="F148" s="1">
        <v>6000</v>
      </c>
      <c r="G148" t="s">
        <v>231</v>
      </c>
      <c r="H148" t="s">
        <v>563</v>
      </c>
      <c r="I148" t="s">
        <v>22</v>
      </c>
      <c r="J148" t="s">
        <v>36</v>
      </c>
      <c r="K148" t="s">
        <v>159</v>
      </c>
      <c r="L148" s="1">
        <v>6000</v>
      </c>
      <c r="M148" s="1">
        <v>6000</v>
      </c>
      <c r="N148" s="8">
        <v>6000</v>
      </c>
      <c r="O148" t="s">
        <v>27</v>
      </c>
      <c r="P148" t="s">
        <v>64</v>
      </c>
      <c r="Q148" s="3">
        <f t="shared" si="9"/>
        <v>43501</v>
      </c>
      <c r="R148" s="2">
        <f t="shared" si="10"/>
        <v>-22</v>
      </c>
      <c r="S148" s="10">
        <f t="shared" si="11"/>
        <v>-132000</v>
      </c>
    </row>
    <row r="149" spans="1:19">
      <c r="A149" t="s">
        <v>564</v>
      </c>
      <c r="B149" t="s">
        <v>565</v>
      </c>
      <c r="C149" t="s">
        <v>562</v>
      </c>
      <c r="D149" t="s">
        <v>150</v>
      </c>
      <c r="E149" s="1">
        <v>2256.23</v>
      </c>
      <c r="F149" s="1">
        <v>2256.23</v>
      </c>
      <c r="G149" t="s">
        <v>566</v>
      </c>
      <c r="H149" t="s">
        <v>567</v>
      </c>
      <c r="I149" t="s">
        <v>22</v>
      </c>
      <c r="J149" t="s">
        <v>568</v>
      </c>
      <c r="K149" t="s">
        <v>274</v>
      </c>
      <c r="L149" s="1">
        <v>2256.23</v>
      </c>
      <c r="M149" s="1">
        <v>2256.23</v>
      </c>
      <c r="N149" s="8">
        <v>2256.23</v>
      </c>
      <c r="O149" t="s">
        <v>273</v>
      </c>
      <c r="P149" t="s">
        <v>25</v>
      </c>
      <c r="Q149" s="3">
        <f t="shared" si="9"/>
        <v>43521</v>
      </c>
      <c r="R149" s="2">
        <f t="shared" si="10"/>
        <v>-42</v>
      </c>
      <c r="S149" s="10">
        <f t="shared" si="11"/>
        <v>-94761.66</v>
      </c>
    </row>
    <row r="150" spans="1:19">
      <c r="A150" t="s">
        <v>569</v>
      </c>
      <c r="B150" t="s">
        <v>570</v>
      </c>
      <c r="C150" t="s">
        <v>130</v>
      </c>
      <c r="D150" t="s">
        <v>62</v>
      </c>
      <c r="E150" s="1">
        <v>40</v>
      </c>
      <c r="F150" s="1">
        <v>40</v>
      </c>
      <c r="G150" t="s">
        <v>571</v>
      </c>
      <c r="H150" t="s">
        <v>572</v>
      </c>
      <c r="I150" t="s">
        <v>22</v>
      </c>
      <c r="J150" t="s">
        <v>573</v>
      </c>
      <c r="K150" t="s">
        <v>574</v>
      </c>
      <c r="L150" s="1">
        <v>44</v>
      </c>
      <c r="M150" s="1">
        <v>44</v>
      </c>
      <c r="N150" s="8">
        <v>40</v>
      </c>
      <c r="O150" t="s">
        <v>575</v>
      </c>
      <c r="P150" t="s">
        <v>25</v>
      </c>
      <c r="Q150" s="3">
        <f t="shared" si="9"/>
        <v>42632</v>
      </c>
      <c r="R150" s="2">
        <f t="shared" si="10"/>
        <v>868</v>
      </c>
      <c r="S150" s="10">
        <f t="shared" si="11"/>
        <v>34720</v>
      </c>
    </row>
    <row r="151" spans="1:19">
      <c r="A151" t="s">
        <v>576</v>
      </c>
      <c r="B151" t="s">
        <v>577</v>
      </c>
      <c r="C151" t="s">
        <v>130</v>
      </c>
      <c r="D151" t="s">
        <v>62</v>
      </c>
      <c r="E151" s="1">
        <v>21943.05</v>
      </c>
      <c r="F151" s="1">
        <v>21943.05</v>
      </c>
      <c r="G151" t="s">
        <v>578</v>
      </c>
      <c r="H151" t="s">
        <v>579</v>
      </c>
      <c r="I151" t="s">
        <v>22</v>
      </c>
      <c r="J151" t="s">
        <v>398</v>
      </c>
      <c r="K151" t="s">
        <v>392</v>
      </c>
      <c r="L151" s="1">
        <v>26770.52</v>
      </c>
      <c r="M151" s="1">
        <v>26770.52</v>
      </c>
      <c r="N151" s="8">
        <v>21943.05</v>
      </c>
      <c r="O151" t="s">
        <v>580</v>
      </c>
      <c r="P151" t="s">
        <v>25</v>
      </c>
      <c r="Q151" s="3">
        <f t="shared" si="9"/>
        <v>43317</v>
      </c>
      <c r="R151" s="2">
        <f t="shared" si="10"/>
        <v>183</v>
      </c>
      <c r="S151" s="10">
        <f t="shared" si="11"/>
        <v>4015578.15</v>
      </c>
    </row>
    <row r="152" spans="1:19">
      <c r="A152" t="s">
        <v>581</v>
      </c>
      <c r="B152" t="s">
        <v>582</v>
      </c>
      <c r="C152" t="s">
        <v>130</v>
      </c>
      <c r="D152" t="s">
        <v>62</v>
      </c>
      <c r="E152" s="1">
        <v>2000</v>
      </c>
      <c r="F152" s="1">
        <v>2000</v>
      </c>
      <c r="G152" t="s">
        <v>578</v>
      </c>
      <c r="H152" t="s">
        <v>583</v>
      </c>
      <c r="I152" t="s">
        <v>22</v>
      </c>
      <c r="J152" t="s">
        <v>584</v>
      </c>
      <c r="K152" t="s">
        <v>585</v>
      </c>
      <c r="L152" s="1">
        <v>2440</v>
      </c>
      <c r="M152" s="1">
        <v>2440</v>
      </c>
      <c r="N152" s="8">
        <v>2000</v>
      </c>
      <c r="O152" t="s">
        <v>586</v>
      </c>
      <c r="P152" t="s">
        <v>25</v>
      </c>
      <c r="Q152" s="3">
        <f t="shared" si="9"/>
        <v>43441</v>
      </c>
      <c r="R152" s="2">
        <f t="shared" si="10"/>
        <v>59</v>
      </c>
      <c r="S152" s="10">
        <f t="shared" si="11"/>
        <v>118000</v>
      </c>
    </row>
    <row r="153" spans="1:19">
      <c r="A153" t="s">
        <v>587</v>
      </c>
      <c r="B153" t="s">
        <v>588</v>
      </c>
      <c r="C153" t="s">
        <v>104</v>
      </c>
      <c r="D153" t="s">
        <v>105</v>
      </c>
      <c r="E153" s="1">
        <v>1382</v>
      </c>
      <c r="F153" s="1">
        <v>1382</v>
      </c>
      <c r="G153" t="s">
        <v>589</v>
      </c>
      <c r="H153" t="s">
        <v>107</v>
      </c>
      <c r="I153" t="s">
        <v>22</v>
      </c>
      <c r="J153" t="s">
        <v>590</v>
      </c>
      <c r="K153" t="s">
        <v>136</v>
      </c>
      <c r="L153" s="1">
        <v>1382</v>
      </c>
      <c r="M153" s="1">
        <v>1382</v>
      </c>
      <c r="N153" s="8">
        <v>1382</v>
      </c>
      <c r="O153" t="s">
        <v>137</v>
      </c>
      <c r="P153" t="s">
        <v>64</v>
      </c>
      <c r="Q153" s="3">
        <f t="shared" si="9"/>
        <v>43528</v>
      </c>
      <c r="R153" s="2">
        <f t="shared" si="10"/>
        <v>-32</v>
      </c>
      <c r="S153" s="10">
        <f t="shared" si="11"/>
        <v>-44224</v>
      </c>
    </row>
    <row r="154" spans="1:19">
      <c r="A154" t="s">
        <v>591</v>
      </c>
      <c r="B154" t="s">
        <v>592</v>
      </c>
      <c r="C154" t="s">
        <v>104</v>
      </c>
      <c r="D154" t="s">
        <v>105</v>
      </c>
      <c r="E154" s="1">
        <v>2496</v>
      </c>
      <c r="F154" s="1">
        <v>2496</v>
      </c>
      <c r="G154" t="s">
        <v>593</v>
      </c>
      <c r="H154" t="s">
        <v>115</v>
      </c>
      <c r="I154" t="s">
        <v>22</v>
      </c>
      <c r="J154" t="s">
        <v>135</v>
      </c>
      <c r="K154" t="s">
        <v>109</v>
      </c>
      <c r="L154" s="1">
        <v>2496</v>
      </c>
      <c r="M154" s="1">
        <v>2496</v>
      </c>
      <c r="N154" s="8">
        <v>2496</v>
      </c>
      <c r="O154" t="s">
        <v>109</v>
      </c>
      <c r="P154" t="s">
        <v>64</v>
      </c>
      <c r="Q154" s="3">
        <f t="shared" si="9"/>
        <v>43553</v>
      </c>
      <c r="R154" s="2">
        <f t="shared" si="10"/>
        <v>-57</v>
      </c>
      <c r="S154" s="10">
        <f t="shared" si="11"/>
        <v>-142272</v>
      </c>
    </row>
    <row r="155" spans="1:19">
      <c r="A155" t="s">
        <v>594</v>
      </c>
      <c r="B155" t="s">
        <v>595</v>
      </c>
      <c r="C155" t="s">
        <v>104</v>
      </c>
      <c r="D155" t="s">
        <v>105</v>
      </c>
      <c r="E155" s="1">
        <v>3806.42</v>
      </c>
      <c r="F155" s="1">
        <v>3806.42</v>
      </c>
      <c r="G155" t="s">
        <v>505</v>
      </c>
      <c r="H155" t="s">
        <v>128</v>
      </c>
      <c r="I155" t="s">
        <v>22</v>
      </c>
      <c r="J155" t="s">
        <v>590</v>
      </c>
      <c r="K155" t="s">
        <v>596</v>
      </c>
      <c r="L155" s="1">
        <v>3806.42</v>
      </c>
      <c r="M155" s="1">
        <v>3806.42</v>
      </c>
      <c r="N155" s="8">
        <v>3806.42</v>
      </c>
      <c r="O155" t="s">
        <v>137</v>
      </c>
      <c r="P155" t="s">
        <v>64</v>
      </c>
      <c r="Q155" s="3">
        <f t="shared" si="9"/>
        <v>43528</v>
      </c>
      <c r="R155" s="2">
        <f t="shared" si="10"/>
        <v>-32</v>
      </c>
      <c r="S155" s="10">
        <f t="shared" si="11"/>
        <v>-121805.44</v>
      </c>
    </row>
    <row r="156" spans="1:19">
      <c r="A156" t="s">
        <v>597</v>
      </c>
      <c r="B156" t="s">
        <v>598</v>
      </c>
      <c r="C156" t="s">
        <v>104</v>
      </c>
      <c r="D156" t="s">
        <v>105</v>
      </c>
      <c r="E156" s="1">
        <v>2191.89</v>
      </c>
      <c r="F156" s="1">
        <v>2191.89</v>
      </c>
      <c r="G156" t="s">
        <v>511</v>
      </c>
      <c r="H156" t="s">
        <v>599</v>
      </c>
      <c r="I156" t="s">
        <v>22</v>
      </c>
      <c r="J156" t="s">
        <v>371</v>
      </c>
      <c r="K156" t="s">
        <v>600</v>
      </c>
      <c r="L156" s="1">
        <v>2191.89</v>
      </c>
      <c r="M156" s="1">
        <v>2191.89</v>
      </c>
      <c r="N156" s="8">
        <v>2191.89</v>
      </c>
      <c r="O156" t="s">
        <v>562</v>
      </c>
      <c r="P156" t="s">
        <v>64</v>
      </c>
      <c r="Q156" s="3">
        <f t="shared" si="9"/>
        <v>43539</v>
      </c>
      <c r="R156" s="2">
        <f t="shared" si="10"/>
        <v>-43</v>
      </c>
      <c r="S156" s="10">
        <f t="shared" si="11"/>
        <v>-94251.26999999999</v>
      </c>
    </row>
    <row r="157" spans="1:19">
      <c r="A157" t="s">
        <v>601</v>
      </c>
      <c r="B157" t="s">
        <v>602</v>
      </c>
      <c r="C157" t="s">
        <v>129</v>
      </c>
      <c r="D157" t="s">
        <v>105</v>
      </c>
      <c r="E157" s="1">
        <v>641.28</v>
      </c>
      <c r="F157" s="1">
        <v>641.28</v>
      </c>
      <c r="G157" t="s">
        <v>603</v>
      </c>
      <c r="H157" t="s">
        <v>539</v>
      </c>
      <c r="I157" t="s">
        <v>22</v>
      </c>
      <c r="J157" t="s">
        <v>266</v>
      </c>
      <c r="K157" t="s">
        <v>307</v>
      </c>
      <c r="L157" s="1">
        <v>761.28</v>
      </c>
      <c r="M157" s="1">
        <v>641.28</v>
      </c>
      <c r="N157" s="8">
        <v>641.28</v>
      </c>
      <c r="O157" t="s">
        <v>248</v>
      </c>
      <c r="P157" t="s">
        <v>64</v>
      </c>
      <c r="Q157" s="3">
        <f t="shared" si="9"/>
        <v>43513</v>
      </c>
      <c r="R157" s="2">
        <f t="shared" si="10"/>
        <v>-16</v>
      </c>
      <c r="S157" s="10">
        <f t="shared" si="11"/>
        <v>-10260.48</v>
      </c>
    </row>
    <row r="158" spans="1:19">
      <c r="A158" t="s">
        <v>604</v>
      </c>
      <c r="B158" t="s">
        <v>605</v>
      </c>
      <c r="C158" t="s">
        <v>59</v>
      </c>
      <c r="D158" t="s">
        <v>119</v>
      </c>
      <c r="E158" s="1">
        <v>2496</v>
      </c>
      <c r="F158" s="1">
        <v>2496</v>
      </c>
      <c r="G158" t="s">
        <v>593</v>
      </c>
      <c r="H158" t="s">
        <v>334</v>
      </c>
      <c r="I158" t="s">
        <v>22</v>
      </c>
      <c r="J158" t="s">
        <v>339</v>
      </c>
      <c r="K158" t="s">
        <v>421</v>
      </c>
      <c r="L158" s="1">
        <v>2496</v>
      </c>
      <c r="M158" s="1">
        <v>2496</v>
      </c>
      <c r="N158" s="8">
        <v>2496</v>
      </c>
      <c r="O158" t="s">
        <v>421</v>
      </c>
      <c r="P158" t="s">
        <v>64</v>
      </c>
      <c r="Q158" s="3">
        <f t="shared" si="9"/>
        <v>43588</v>
      </c>
      <c r="R158" s="2">
        <f t="shared" si="10"/>
        <v>-57</v>
      </c>
      <c r="S158" s="10">
        <f t="shared" si="11"/>
        <v>-142272</v>
      </c>
    </row>
    <row r="159" spans="1:19">
      <c r="A159" t="s">
        <v>606</v>
      </c>
      <c r="B159" t="s">
        <v>607</v>
      </c>
      <c r="C159" t="s">
        <v>133</v>
      </c>
      <c r="D159" t="s">
        <v>71</v>
      </c>
      <c r="E159" s="1">
        <v>2000</v>
      </c>
      <c r="F159" s="1">
        <v>2000</v>
      </c>
      <c r="G159" t="s">
        <v>608</v>
      </c>
      <c r="H159" t="s">
        <v>115</v>
      </c>
      <c r="I159" t="s">
        <v>243</v>
      </c>
      <c r="J159" t="s">
        <v>609</v>
      </c>
      <c r="K159" t="s">
        <v>215</v>
      </c>
      <c r="L159" s="1">
        <v>2500</v>
      </c>
      <c r="M159" s="1">
        <v>2000</v>
      </c>
      <c r="N159" s="8">
        <v>2000</v>
      </c>
      <c r="O159" t="str">
        <f>J159</f>
        <v>10-APR-18</v>
      </c>
      <c r="P159" t="s">
        <v>64</v>
      </c>
      <c r="Q159" s="3">
        <f t="shared" si="9"/>
        <v>43260</v>
      </c>
      <c r="R159" s="2">
        <f t="shared" si="10"/>
        <v>221</v>
      </c>
      <c r="S159" s="10">
        <f t="shared" si="11"/>
        <v>442000</v>
      </c>
    </row>
    <row r="160" spans="1:19">
      <c r="A160" t="s">
        <v>610</v>
      </c>
      <c r="B160" t="s">
        <v>611</v>
      </c>
      <c r="C160" t="s">
        <v>37</v>
      </c>
      <c r="D160" t="s">
        <v>71</v>
      </c>
      <c r="E160" s="1">
        <v>964.84</v>
      </c>
      <c r="F160" s="1">
        <v>964.84</v>
      </c>
      <c r="G160" t="s">
        <v>283</v>
      </c>
      <c r="H160" t="s">
        <v>612</v>
      </c>
      <c r="I160" t="s">
        <v>22</v>
      </c>
      <c r="J160" t="s">
        <v>215</v>
      </c>
      <c r="K160" t="s">
        <v>136</v>
      </c>
      <c r="L160" s="1">
        <v>964.84</v>
      </c>
      <c r="M160" s="1">
        <v>964.84</v>
      </c>
      <c r="N160" s="8">
        <v>964.84</v>
      </c>
      <c r="O160" t="s">
        <v>517</v>
      </c>
      <c r="P160" t="s">
        <v>64</v>
      </c>
      <c r="Q160" s="3">
        <f t="shared" si="9"/>
        <v>43532</v>
      </c>
      <c r="R160" s="2">
        <f t="shared" si="10"/>
        <v>-50</v>
      </c>
      <c r="S160" s="10">
        <f t="shared" si="11"/>
        <v>-48242</v>
      </c>
    </row>
    <row r="161" spans="1:19">
      <c r="A161" t="s">
        <v>613</v>
      </c>
      <c r="B161" t="s">
        <v>614</v>
      </c>
      <c r="C161" t="s">
        <v>88</v>
      </c>
      <c r="D161" t="s">
        <v>89</v>
      </c>
      <c r="E161" s="1">
        <v>6750</v>
      </c>
      <c r="F161" s="1">
        <v>6750</v>
      </c>
      <c r="G161" t="s">
        <v>615</v>
      </c>
      <c r="H161" t="s">
        <v>521</v>
      </c>
      <c r="I161" t="s">
        <v>22</v>
      </c>
      <c r="J161" t="s">
        <v>517</v>
      </c>
      <c r="K161" t="s">
        <v>136</v>
      </c>
      <c r="L161" s="1">
        <v>8235</v>
      </c>
      <c r="M161" s="1">
        <v>8235</v>
      </c>
      <c r="N161" s="8">
        <v>6750</v>
      </c>
      <c r="O161" t="s">
        <v>136</v>
      </c>
      <c r="P161" t="s">
        <v>25</v>
      </c>
      <c r="Q161" s="3">
        <f t="shared" si="9"/>
        <v>43533</v>
      </c>
      <c r="R161" s="2">
        <f t="shared" si="10"/>
        <v>-1</v>
      </c>
      <c r="S161" s="10">
        <f t="shared" si="11"/>
        <v>-6750</v>
      </c>
    </row>
    <row r="162" spans="1:19">
      <c r="A162" t="s">
        <v>616</v>
      </c>
      <c r="B162" t="s">
        <v>617</v>
      </c>
      <c r="C162" t="s">
        <v>97</v>
      </c>
      <c r="D162" t="s">
        <v>89</v>
      </c>
      <c r="E162" s="1">
        <v>9969.2999999999993</v>
      </c>
      <c r="F162" s="1">
        <v>9969.2999999999993</v>
      </c>
      <c r="G162" t="s">
        <v>618</v>
      </c>
      <c r="H162" t="s">
        <v>619</v>
      </c>
      <c r="I162" t="s">
        <v>22</v>
      </c>
      <c r="J162" t="s">
        <v>166</v>
      </c>
      <c r="K162" t="s">
        <v>166</v>
      </c>
      <c r="L162" s="1">
        <v>12162.55</v>
      </c>
      <c r="M162" s="1">
        <v>12162.55</v>
      </c>
      <c r="N162" s="8">
        <v>9969.2999999999993</v>
      </c>
      <c r="O162" t="s">
        <v>470</v>
      </c>
      <c r="P162" t="s">
        <v>25</v>
      </c>
      <c r="Q162" s="3">
        <f t="shared" si="9"/>
        <v>43491</v>
      </c>
      <c r="R162" s="2">
        <f t="shared" si="10"/>
        <v>46</v>
      </c>
      <c r="S162" s="10">
        <f t="shared" si="11"/>
        <v>458587.8</v>
      </c>
    </row>
    <row r="163" spans="1:19">
      <c r="A163" t="s">
        <v>620</v>
      </c>
      <c r="B163" t="s">
        <v>621</v>
      </c>
      <c r="C163" t="s">
        <v>133</v>
      </c>
      <c r="D163" t="s">
        <v>104</v>
      </c>
      <c r="E163" s="1">
        <v>2500</v>
      </c>
      <c r="F163" s="1">
        <v>2500</v>
      </c>
      <c r="G163" t="s">
        <v>622</v>
      </c>
      <c r="H163" t="s">
        <v>623</v>
      </c>
      <c r="I163" t="s">
        <v>22</v>
      </c>
      <c r="J163" t="s">
        <v>305</v>
      </c>
      <c r="K163" t="s">
        <v>210</v>
      </c>
      <c r="L163" s="1">
        <v>2500</v>
      </c>
      <c r="M163" s="1">
        <v>2500</v>
      </c>
      <c r="N163" s="8">
        <v>2500</v>
      </c>
      <c r="O163" t="s">
        <v>210</v>
      </c>
      <c r="P163" t="s">
        <v>64</v>
      </c>
      <c r="Q163" s="3">
        <f t="shared" si="9"/>
        <v>43518</v>
      </c>
      <c r="R163" s="2">
        <f t="shared" si="10"/>
        <v>-37</v>
      </c>
      <c r="S163" s="10">
        <f t="shared" si="11"/>
        <v>-92500</v>
      </c>
    </row>
    <row r="164" spans="1:19">
      <c r="A164" t="s">
        <v>624</v>
      </c>
      <c r="B164" t="s">
        <v>625</v>
      </c>
      <c r="C164" t="s">
        <v>59</v>
      </c>
      <c r="D164" t="s">
        <v>119</v>
      </c>
      <c r="E164" s="1">
        <v>760</v>
      </c>
      <c r="F164" s="1">
        <v>760</v>
      </c>
      <c r="G164" t="s">
        <v>626</v>
      </c>
      <c r="H164" t="s">
        <v>627</v>
      </c>
      <c r="I164" t="s">
        <v>22</v>
      </c>
      <c r="J164" t="s">
        <v>49</v>
      </c>
      <c r="K164" t="s">
        <v>437</v>
      </c>
      <c r="L164" s="1">
        <v>760</v>
      </c>
      <c r="M164" s="1">
        <v>760</v>
      </c>
      <c r="N164" s="8">
        <v>760</v>
      </c>
      <c r="O164" t="s">
        <v>437</v>
      </c>
      <c r="P164" t="s">
        <v>64</v>
      </c>
      <c r="Q164" s="3">
        <f t="shared" si="9"/>
        <v>43581</v>
      </c>
      <c r="R164" s="2">
        <f t="shared" si="10"/>
        <v>-50</v>
      </c>
      <c r="S164" s="10">
        <f t="shared" si="11"/>
        <v>-38000</v>
      </c>
    </row>
    <row r="165" spans="1:19">
      <c r="A165" t="s">
        <v>628</v>
      </c>
      <c r="B165" t="s">
        <v>629</v>
      </c>
      <c r="C165" t="s">
        <v>59</v>
      </c>
      <c r="D165" t="s">
        <v>119</v>
      </c>
      <c r="E165" s="1">
        <v>1804.98</v>
      </c>
      <c r="F165" s="1">
        <v>1804.98</v>
      </c>
      <c r="G165" t="s">
        <v>106</v>
      </c>
      <c r="H165" t="s">
        <v>192</v>
      </c>
      <c r="I165" t="s">
        <v>22</v>
      </c>
      <c r="J165" t="s">
        <v>437</v>
      </c>
      <c r="K165" t="s">
        <v>80</v>
      </c>
      <c r="L165" s="1">
        <v>2256.23</v>
      </c>
      <c r="M165" s="1">
        <v>1804.98</v>
      </c>
      <c r="N165" s="8">
        <v>1804.98</v>
      </c>
      <c r="O165" t="s">
        <v>58</v>
      </c>
      <c r="P165" t="s">
        <v>64</v>
      </c>
      <c r="Q165" s="3">
        <f t="shared" si="9"/>
        <v>43582</v>
      </c>
      <c r="R165" s="2">
        <f t="shared" si="10"/>
        <v>-51</v>
      </c>
      <c r="S165" s="10">
        <f t="shared" si="11"/>
        <v>-92053.98</v>
      </c>
    </row>
    <row r="166" spans="1:19">
      <c r="A166" t="s">
        <v>630</v>
      </c>
      <c r="B166" t="s">
        <v>631</v>
      </c>
      <c r="C166" t="s">
        <v>149</v>
      </c>
      <c r="D166" t="s">
        <v>110</v>
      </c>
      <c r="E166" s="1">
        <v>3000</v>
      </c>
      <c r="F166" s="1">
        <v>3000</v>
      </c>
      <c r="G166" t="s">
        <v>235</v>
      </c>
      <c r="H166" t="s">
        <v>632</v>
      </c>
      <c r="I166" t="s">
        <v>22</v>
      </c>
      <c r="J166" t="s">
        <v>248</v>
      </c>
      <c r="K166" t="s">
        <v>211</v>
      </c>
      <c r="L166" s="1">
        <v>3000</v>
      </c>
      <c r="M166" s="1">
        <v>3000</v>
      </c>
      <c r="N166" s="8">
        <v>3000</v>
      </c>
      <c r="O166" t="s">
        <v>211</v>
      </c>
      <c r="P166" t="s">
        <v>64</v>
      </c>
      <c r="Q166" s="3">
        <f t="shared" si="9"/>
        <v>43514</v>
      </c>
      <c r="R166" s="2">
        <f t="shared" si="10"/>
        <v>-31</v>
      </c>
      <c r="S166" s="10">
        <f t="shared" si="11"/>
        <v>-93000</v>
      </c>
    </row>
    <row r="167" spans="1:19">
      <c r="A167" t="s">
        <v>633</v>
      </c>
      <c r="B167" t="s">
        <v>634</v>
      </c>
      <c r="C167" t="s">
        <v>150</v>
      </c>
      <c r="D167" t="s">
        <v>71</v>
      </c>
      <c r="E167" s="1">
        <v>2980</v>
      </c>
      <c r="F167" s="1">
        <v>2980</v>
      </c>
      <c r="G167" t="s">
        <v>287</v>
      </c>
      <c r="H167" t="s">
        <v>115</v>
      </c>
      <c r="I167" t="s">
        <v>22</v>
      </c>
      <c r="J167" t="s">
        <v>517</v>
      </c>
      <c r="K167" t="s">
        <v>136</v>
      </c>
      <c r="L167" s="1">
        <v>2980</v>
      </c>
      <c r="M167" s="1">
        <v>2980</v>
      </c>
      <c r="N167" s="8">
        <v>2980</v>
      </c>
      <c r="O167" t="s">
        <v>136</v>
      </c>
      <c r="P167" t="s">
        <v>64</v>
      </c>
      <c r="Q167" s="3">
        <f t="shared" si="9"/>
        <v>43533</v>
      </c>
      <c r="R167" s="2">
        <f t="shared" si="10"/>
        <v>-47</v>
      </c>
      <c r="S167" s="10">
        <f t="shared" si="11"/>
        <v>-140060</v>
      </c>
    </row>
    <row r="168" spans="1:19">
      <c r="A168" t="s">
        <v>635</v>
      </c>
      <c r="B168" t="s">
        <v>636</v>
      </c>
      <c r="C168" t="s">
        <v>18</v>
      </c>
      <c r="D168" t="s">
        <v>19</v>
      </c>
      <c r="E168" s="1">
        <v>2258.2199999999998</v>
      </c>
      <c r="F168" s="1">
        <v>2258.2199999999998</v>
      </c>
      <c r="G168" t="s">
        <v>637</v>
      </c>
      <c r="H168" t="s">
        <v>638</v>
      </c>
      <c r="I168" t="s">
        <v>22</v>
      </c>
      <c r="J168" t="s">
        <v>71</v>
      </c>
      <c r="K168" t="s">
        <v>71</v>
      </c>
      <c r="L168" s="1">
        <v>2258.2199999999998</v>
      </c>
      <c r="M168" s="1">
        <v>2258.2199999999998</v>
      </c>
      <c r="N168" s="8">
        <v>2258.2199999999998</v>
      </c>
      <c r="O168" t="s">
        <v>596</v>
      </c>
      <c r="P168" t="s">
        <v>64</v>
      </c>
      <c r="Q168" s="3">
        <f t="shared" si="9"/>
        <v>43555</v>
      </c>
      <c r="R168" s="2">
        <f t="shared" si="10"/>
        <v>-51</v>
      </c>
      <c r="S168" s="10">
        <f t="shared" si="11"/>
        <v>-115169.21999999999</v>
      </c>
    </row>
    <row r="169" spans="1:19">
      <c r="A169" t="s">
        <v>639</v>
      </c>
      <c r="B169" t="s">
        <v>640</v>
      </c>
      <c r="C169" t="s">
        <v>62</v>
      </c>
      <c r="D169" t="s">
        <v>19</v>
      </c>
      <c r="E169" s="1">
        <v>1387.44</v>
      </c>
      <c r="F169" s="1">
        <v>1387.44</v>
      </c>
      <c r="G169" t="s">
        <v>641</v>
      </c>
      <c r="H169" t="s">
        <v>642</v>
      </c>
      <c r="I169" t="s">
        <v>22</v>
      </c>
      <c r="J169" t="s">
        <v>161</v>
      </c>
      <c r="K169" t="s">
        <v>211</v>
      </c>
      <c r="L169" s="1">
        <v>846.34</v>
      </c>
      <c r="M169" s="1">
        <v>846.34</v>
      </c>
      <c r="N169" s="8">
        <v>693.72</v>
      </c>
      <c r="O169" t="s">
        <v>248</v>
      </c>
      <c r="P169" t="s">
        <v>25</v>
      </c>
      <c r="Q169" s="3">
        <f t="shared" si="9"/>
        <v>43513</v>
      </c>
      <c r="R169" s="2">
        <f t="shared" si="10"/>
        <v>-6</v>
      </c>
      <c r="S169" s="10">
        <f t="shared" si="11"/>
        <v>-4162.32</v>
      </c>
    </row>
    <row r="170" spans="1:19">
      <c r="A170" t="s">
        <v>639</v>
      </c>
      <c r="B170" t="s">
        <v>640</v>
      </c>
      <c r="C170" t="s">
        <v>62</v>
      </c>
      <c r="D170" t="s">
        <v>19</v>
      </c>
      <c r="E170" s="1">
        <v>1387.44</v>
      </c>
      <c r="F170" s="1">
        <v>1387.44</v>
      </c>
      <c r="G170" t="s">
        <v>641</v>
      </c>
      <c r="H170" t="s">
        <v>643</v>
      </c>
      <c r="I170" t="s">
        <v>22</v>
      </c>
      <c r="J170" t="s">
        <v>301</v>
      </c>
      <c r="K170" t="s">
        <v>227</v>
      </c>
      <c r="L170" s="1">
        <v>846.34</v>
      </c>
      <c r="M170" s="1">
        <v>846.34</v>
      </c>
      <c r="N170" s="8">
        <v>693.72</v>
      </c>
      <c r="O170" t="s">
        <v>364</v>
      </c>
      <c r="P170" t="s">
        <v>25</v>
      </c>
      <c r="Q170" s="3">
        <f t="shared" si="9"/>
        <v>43483</v>
      </c>
      <c r="R170" s="2">
        <f t="shared" si="10"/>
        <v>24</v>
      </c>
      <c r="S170" s="10">
        <f t="shared" si="11"/>
        <v>16649.28</v>
      </c>
    </row>
    <row r="171" spans="1:19">
      <c r="A171" t="s">
        <v>644</v>
      </c>
      <c r="B171" t="s">
        <v>645</v>
      </c>
      <c r="C171" t="s">
        <v>63</v>
      </c>
      <c r="D171" t="s">
        <v>19</v>
      </c>
      <c r="E171" s="1">
        <v>2256.23</v>
      </c>
      <c r="F171" s="1">
        <v>2256.23</v>
      </c>
      <c r="G171" t="s">
        <v>419</v>
      </c>
      <c r="H171" t="s">
        <v>291</v>
      </c>
      <c r="I171" t="s">
        <v>22</v>
      </c>
      <c r="J171" t="s">
        <v>104</v>
      </c>
      <c r="K171" t="s">
        <v>129</v>
      </c>
      <c r="L171" s="1">
        <v>2256.23</v>
      </c>
      <c r="M171" s="1">
        <v>2256.23</v>
      </c>
      <c r="N171" s="8">
        <v>2256.23</v>
      </c>
      <c r="O171" t="s">
        <v>129</v>
      </c>
      <c r="P171" t="s">
        <v>64</v>
      </c>
      <c r="Q171" s="3">
        <f t="shared" si="9"/>
        <v>43557</v>
      </c>
      <c r="R171" s="2">
        <f t="shared" si="10"/>
        <v>-49</v>
      </c>
      <c r="S171" s="10">
        <f t="shared" si="11"/>
        <v>-110555.27</v>
      </c>
    </row>
    <row r="172" spans="1:19">
      <c r="A172" t="s">
        <v>646</v>
      </c>
      <c r="B172" t="s">
        <v>647</v>
      </c>
      <c r="C172" t="s">
        <v>63</v>
      </c>
      <c r="D172" t="s">
        <v>19</v>
      </c>
      <c r="E172" s="1">
        <v>2258.23</v>
      </c>
      <c r="F172" s="1">
        <v>2258.23</v>
      </c>
      <c r="G172" t="s">
        <v>520</v>
      </c>
      <c r="H172" t="s">
        <v>291</v>
      </c>
      <c r="I172" t="s">
        <v>22</v>
      </c>
      <c r="J172" t="s">
        <v>129</v>
      </c>
      <c r="K172" t="s">
        <v>130</v>
      </c>
      <c r="L172" s="1">
        <v>2258.23</v>
      </c>
      <c r="M172" s="1">
        <v>2258.23</v>
      </c>
      <c r="N172" s="8">
        <v>2258.23</v>
      </c>
      <c r="O172" t="s">
        <v>130</v>
      </c>
      <c r="P172" t="s">
        <v>186</v>
      </c>
      <c r="Q172" s="3">
        <f t="shared" si="9"/>
        <v>43560</v>
      </c>
      <c r="R172" s="2">
        <f t="shared" si="10"/>
        <v>-52</v>
      </c>
      <c r="S172" s="10">
        <f t="shared" si="11"/>
        <v>-117427.96</v>
      </c>
    </row>
    <row r="173" spans="1:19">
      <c r="A173" t="s">
        <v>648</v>
      </c>
      <c r="B173" t="s">
        <v>649</v>
      </c>
      <c r="C173" t="s">
        <v>113</v>
      </c>
      <c r="D173" t="s">
        <v>49</v>
      </c>
      <c r="E173" s="1">
        <v>590</v>
      </c>
      <c r="F173" s="1">
        <v>590</v>
      </c>
      <c r="G173" t="s">
        <v>650</v>
      </c>
      <c r="H173" t="s">
        <v>651</v>
      </c>
      <c r="I173" t="s">
        <v>22</v>
      </c>
      <c r="J173" t="s">
        <v>196</v>
      </c>
      <c r="K173" t="s">
        <v>470</v>
      </c>
      <c r="L173" s="1">
        <v>299.39999999999998</v>
      </c>
      <c r="M173" s="1">
        <v>299.39999999999998</v>
      </c>
      <c r="N173" s="8">
        <v>270</v>
      </c>
      <c r="O173" t="s">
        <v>470</v>
      </c>
      <c r="P173" t="s">
        <v>25</v>
      </c>
      <c r="Q173" s="3">
        <f t="shared" si="9"/>
        <v>43491</v>
      </c>
      <c r="R173" s="2">
        <f t="shared" si="10"/>
        <v>19</v>
      </c>
      <c r="S173" s="10">
        <f t="shared" si="11"/>
        <v>5130</v>
      </c>
    </row>
    <row r="174" spans="1:19">
      <c r="A174" t="s">
        <v>648</v>
      </c>
      <c r="B174" t="s">
        <v>649</v>
      </c>
      <c r="C174" t="s">
        <v>113</v>
      </c>
      <c r="D174" t="s">
        <v>49</v>
      </c>
      <c r="E174" s="1">
        <v>590</v>
      </c>
      <c r="F174" s="1">
        <v>590</v>
      </c>
      <c r="G174" t="s">
        <v>650</v>
      </c>
      <c r="H174" t="s">
        <v>652</v>
      </c>
      <c r="I174" t="s">
        <v>22</v>
      </c>
      <c r="J174" t="s">
        <v>653</v>
      </c>
      <c r="K174" t="s">
        <v>470</v>
      </c>
      <c r="L174" s="1">
        <v>354.4</v>
      </c>
      <c r="M174" s="1">
        <v>354.4</v>
      </c>
      <c r="N174" s="8">
        <v>320</v>
      </c>
      <c r="O174" t="s">
        <v>470</v>
      </c>
      <c r="P174" t="s">
        <v>25</v>
      </c>
      <c r="Q174" s="3">
        <f t="shared" si="9"/>
        <v>43491</v>
      </c>
      <c r="R174" s="2">
        <f t="shared" si="10"/>
        <v>19</v>
      </c>
      <c r="S174" s="10">
        <f t="shared" si="11"/>
        <v>6080</v>
      </c>
    </row>
    <row r="175" spans="1:19">
      <c r="A175" t="s">
        <v>654</v>
      </c>
      <c r="B175" t="s">
        <v>655</v>
      </c>
      <c r="C175" t="s">
        <v>58</v>
      </c>
      <c r="D175" t="s">
        <v>59</v>
      </c>
      <c r="E175" s="1">
        <v>1382</v>
      </c>
      <c r="F175" s="1">
        <v>1382</v>
      </c>
      <c r="G175" t="s">
        <v>524</v>
      </c>
      <c r="H175" t="s">
        <v>656</v>
      </c>
      <c r="I175" t="s">
        <v>22</v>
      </c>
      <c r="J175" t="s">
        <v>130</v>
      </c>
      <c r="K175" t="s">
        <v>116</v>
      </c>
      <c r="L175" s="1">
        <v>1382</v>
      </c>
      <c r="M175" s="1">
        <v>1382</v>
      </c>
      <c r="N175" s="8">
        <v>1382</v>
      </c>
      <c r="O175" t="s">
        <v>116</v>
      </c>
      <c r="P175" t="s">
        <v>25</v>
      </c>
      <c r="Q175" s="3">
        <f t="shared" si="9"/>
        <v>43562</v>
      </c>
      <c r="R175" s="2">
        <f t="shared" si="10"/>
        <v>-40</v>
      </c>
      <c r="S175" s="10">
        <f t="shared" si="11"/>
        <v>-55280</v>
      </c>
    </row>
    <row r="176" spans="1:19">
      <c r="A176" t="s">
        <v>657</v>
      </c>
      <c r="B176" t="s">
        <v>658</v>
      </c>
      <c r="C176" t="s">
        <v>58</v>
      </c>
      <c r="D176" t="s">
        <v>59</v>
      </c>
      <c r="E176" s="1">
        <v>1382</v>
      </c>
      <c r="F176" s="1">
        <v>1382</v>
      </c>
      <c r="G176" t="s">
        <v>589</v>
      </c>
      <c r="H176" t="s">
        <v>192</v>
      </c>
      <c r="I176" t="s">
        <v>22</v>
      </c>
      <c r="J176" t="s">
        <v>42</v>
      </c>
      <c r="K176" t="s">
        <v>62</v>
      </c>
      <c r="L176" s="1">
        <v>1382</v>
      </c>
      <c r="M176" s="1">
        <v>1382</v>
      </c>
      <c r="N176" s="8">
        <v>1382</v>
      </c>
      <c r="O176" t="s">
        <v>62</v>
      </c>
      <c r="P176" t="s">
        <v>64</v>
      </c>
      <c r="Q176" s="3">
        <f t="shared" si="9"/>
        <v>43567</v>
      </c>
      <c r="R176" s="2">
        <f t="shared" si="10"/>
        <v>-45</v>
      </c>
      <c r="S176" s="10">
        <f t="shared" si="11"/>
        <v>-62190</v>
      </c>
    </row>
    <row r="177" spans="1:19">
      <c r="A177" t="s">
        <v>659</v>
      </c>
      <c r="B177" t="s">
        <v>660</v>
      </c>
      <c r="C177" t="s">
        <v>58</v>
      </c>
      <c r="D177" t="s">
        <v>59</v>
      </c>
      <c r="E177" s="1">
        <v>3000</v>
      </c>
      <c r="F177" s="1">
        <v>3000</v>
      </c>
      <c r="G177" t="s">
        <v>661</v>
      </c>
      <c r="H177" t="s">
        <v>115</v>
      </c>
      <c r="I177" t="s">
        <v>22</v>
      </c>
      <c r="J177" t="s">
        <v>130</v>
      </c>
      <c r="K177" t="s">
        <v>62</v>
      </c>
      <c r="L177" s="1">
        <v>3000</v>
      </c>
      <c r="M177" s="1">
        <v>3000</v>
      </c>
      <c r="N177" s="8">
        <v>3000</v>
      </c>
      <c r="O177" t="s">
        <v>105</v>
      </c>
      <c r="P177" t="s">
        <v>64</v>
      </c>
      <c r="Q177" s="3">
        <f t="shared" si="9"/>
        <v>43563</v>
      </c>
      <c r="R177" s="2">
        <f t="shared" si="10"/>
        <v>-41</v>
      </c>
      <c r="S177" s="10">
        <f t="shared" si="11"/>
        <v>-123000</v>
      </c>
    </row>
    <row r="178" spans="1:19">
      <c r="A178" t="s">
        <v>662</v>
      </c>
      <c r="B178" t="s">
        <v>663</v>
      </c>
      <c r="C178" t="s">
        <v>41</v>
      </c>
      <c r="D178" t="s">
        <v>42</v>
      </c>
      <c r="E178" s="1">
        <v>12580</v>
      </c>
      <c r="F178" s="1">
        <v>12580</v>
      </c>
      <c r="G178" t="s">
        <v>664</v>
      </c>
      <c r="H178" t="s">
        <v>665</v>
      </c>
      <c r="I178" t="s">
        <v>22</v>
      </c>
      <c r="J178" t="s">
        <v>93</v>
      </c>
      <c r="K178" t="s">
        <v>470</v>
      </c>
      <c r="L178" s="1">
        <v>6072</v>
      </c>
      <c r="M178" s="1">
        <v>6072</v>
      </c>
      <c r="N178" s="8">
        <v>5520</v>
      </c>
      <c r="O178" t="s">
        <v>23</v>
      </c>
      <c r="P178" t="s">
        <v>25</v>
      </c>
      <c r="Q178" s="3">
        <f t="shared" si="9"/>
        <v>43492</v>
      </c>
      <c r="R178" s="2">
        <f t="shared" si="10"/>
        <v>-5</v>
      </c>
      <c r="S178" s="10">
        <f t="shared" si="11"/>
        <v>-27600</v>
      </c>
    </row>
    <row r="179" spans="1:19">
      <c r="A179" t="s">
        <v>662</v>
      </c>
      <c r="B179" t="s">
        <v>663</v>
      </c>
      <c r="C179" t="s">
        <v>41</v>
      </c>
      <c r="D179" t="s">
        <v>42</v>
      </c>
      <c r="E179" s="1">
        <v>12580</v>
      </c>
      <c r="F179" s="1">
        <v>12580</v>
      </c>
      <c r="G179" t="s">
        <v>664</v>
      </c>
      <c r="H179" t="s">
        <v>666</v>
      </c>
      <c r="I179" t="s">
        <v>22</v>
      </c>
      <c r="J179" t="s">
        <v>667</v>
      </c>
      <c r="K179" t="s">
        <v>653</v>
      </c>
      <c r="L179" s="1">
        <v>4730</v>
      </c>
      <c r="M179" s="1">
        <v>4730</v>
      </c>
      <c r="N179" s="8">
        <v>4300</v>
      </c>
      <c r="O179" t="s">
        <v>668</v>
      </c>
      <c r="P179" t="s">
        <v>25</v>
      </c>
      <c r="Q179" s="3">
        <f t="shared" si="9"/>
        <v>43456</v>
      </c>
      <c r="R179" s="2">
        <f t="shared" si="10"/>
        <v>31</v>
      </c>
      <c r="S179" s="10">
        <f t="shared" si="11"/>
        <v>133300</v>
      </c>
    </row>
    <row r="180" spans="1:19">
      <c r="A180" t="s">
        <v>662</v>
      </c>
      <c r="B180" t="s">
        <v>663</v>
      </c>
      <c r="C180" t="s">
        <v>41</v>
      </c>
      <c r="D180" t="s">
        <v>42</v>
      </c>
      <c r="E180" s="1">
        <v>12580</v>
      </c>
      <c r="F180" s="1">
        <v>12580</v>
      </c>
      <c r="G180" t="s">
        <v>664</v>
      </c>
      <c r="H180" t="s">
        <v>669</v>
      </c>
      <c r="I180" t="s">
        <v>22</v>
      </c>
      <c r="J180" t="s">
        <v>92</v>
      </c>
      <c r="K180" t="s">
        <v>54</v>
      </c>
      <c r="L180" s="1">
        <v>3036</v>
      </c>
      <c r="M180" s="1">
        <v>3036</v>
      </c>
      <c r="N180" s="8">
        <v>2760</v>
      </c>
      <c r="O180" t="s">
        <v>54</v>
      </c>
      <c r="P180" t="s">
        <v>25</v>
      </c>
      <c r="Q180" s="3">
        <f t="shared" si="9"/>
        <v>43469</v>
      </c>
      <c r="R180" s="2">
        <f t="shared" si="10"/>
        <v>18</v>
      </c>
      <c r="S180" s="10">
        <f t="shared" si="11"/>
        <v>49680</v>
      </c>
    </row>
    <row r="181" spans="1:19">
      <c r="A181" t="s">
        <v>670</v>
      </c>
      <c r="B181" t="s">
        <v>671</v>
      </c>
      <c r="C181" t="s">
        <v>108</v>
      </c>
      <c r="D181" t="s">
        <v>42</v>
      </c>
      <c r="E181" s="1">
        <v>35.549999999999997</v>
      </c>
      <c r="F181" s="1">
        <v>35.549999999999997</v>
      </c>
      <c r="G181" t="s">
        <v>498</v>
      </c>
      <c r="H181" t="s">
        <v>672</v>
      </c>
      <c r="I181" t="s">
        <v>22</v>
      </c>
      <c r="J181" t="s">
        <v>301</v>
      </c>
      <c r="K181" t="s">
        <v>30</v>
      </c>
      <c r="L181" s="1">
        <v>39.11</v>
      </c>
      <c r="M181" s="1">
        <v>39.11</v>
      </c>
      <c r="N181" s="8">
        <v>35.549999999999997</v>
      </c>
      <c r="O181" t="s">
        <v>30</v>
      </c>
      <c r="P181" t="s">
        <v>25</v>
      </c>
      <c r="Q181" s="3">
        <f t="shared" si="9"/>
        <v>43478</v>
      </c>
      <c r="R181" s="2">
        <f t="shared" si="10"/>
        <v>11</v>
      </c>
      <c r="S181" s="10">
        <f t="shared" si="11"/>
        <v>391.04999999999995</v>
      </c>
    </row>
    <row r="182" spans="1:19">
      <c r="A182" t="s">
        <v>673</v>
      </c>
      <c r="B182" t="s">
        <v>674</v>
      </c>
      <c r="C182" t="s">
        <v>108</v>
      </c>
      <c r="D182" t="s">
        <v>42</v>
      </c>
      <c r="E182" s="1">
        <v>70790</v>
      </c>
      <c r="F182" s="1">
        <v>70790</v>
      </c>
      <c r="G182" t="s">
        <v>675</v>
      </c>
      <c r="H182" t="s">
        <v>676</v>
      </c>
      <c r="I182" t="s">
        <v>22</v>
      </c>
      <c r="J182" t="s">
        <v>221</v>
      </c>
      <c r="K182" t="s">
        <v>307</v>
      </c>
      <c r="L182" s="1">
        <v>59620</v>
      </c>
      <c r="M182" s="1">
        <v>59620</v>
      </c>
      <c r="N182" s="8">
        <v>59620</v>
      </c>
      <c r="O182" t="s">
        <v>307</v>
      </c>
      <c r="P182" t="s">
        <v>25</v>
      </c>
      <c r="Q182" s="3">
        <f t="shared" si="9"/>
        <v>43512</v>
      </c>
      <c r="R182" s="2">
        <f t="shared" si="10"/>
        <v>-23</v>
      </c>
      <c r="S182" s="10">
        <f t="shared" si="11"/>
        <v>-1371260</v>
      </c>
    </row>
    <row r="183" spans="1:19">
      <c r="A183" t="s">
        <v>673</v>
      </c>
      <c r="B183" t="s">
        <v>674</v>
      </c>
      <c r="C183" t="s">
        <v>108</v>
      </c>
      <c r="D183" t="s">
        <v>42</v>
      </c>
      <c r="E183" s="1">
        <v>70790</v>
      </c>
      <c r="F183" s="1">
        <v>70790</v>
      </c>
      <c r="G183" t="s">
        <v>675</v>
      </c>
      <c r="H183" t="s">
        <v>677</v>
      </c>
      <c r="I183" t="s">
        <v>22</v>
      </c>
      <c r="J183" t="s">
        <v>221</v>
      </c>
      <c r="K183" t="s">
        <v>307</v>
      </c>
      <c r="L183" s="1">
        <v>13627.4</v>
      </c>
      <c r="M183" s="1">
        <v>13627.4</v>
      </c>
      <c r="N183" s="8">
        <v>11170</v>
      </c>
      <c r="O183" t="s">
        <v>307</v>
      </c>
      <c r="P183" t="s">
        <v>25</v>
      </c>
      <c r="Q183" s="3">
        <f t="shared" si="9"/>
        <v>43512</v>
      </c>
      <c r="R183" s="2">
        <f t="shared" si="10"/>
        <v>-23</v>
      </c>
      <c r="S183" s="10">
        <f t="shared" si="11"/>
        <v>-256910</v>
      </c>
    </row>
    <row r="184" spans="1:19">
      <c r="A184" t="s">
        <v>678</v>
      </c>
      <c r="B184" t="s">
        <v>679</v>
      </c>
      <c r="C184" t="s">
        <v>109</v>
      </c>
      <c r="D184" t="s">
        <v>42</v>
      </c>
      <c r="E184" s="1">
        <v>140</v>
      </c>
      <c r="F184" s="1">
        <v>140</v>
      </c>
      <c r="G184" t="s">
        <v>680</v>
      </c>
      <c r="H184" t="s">
        <v>681</v>
      </c>
      <c r="I184" t="s">
        <v>22</v>
      </c>
      <c r="J184" t="s">
        <v>481</v>
      </c>
      <c r="K184" t="s">
        <v>94</v>
      </c>
      <c r="L184" s="1">
        <v>170.8</v>
      </c>
      <c r="M184" s="1">
        <v>170.8</v>
      </c>
      <c r="N184" s="8">
        <v>140</v>
      </c>
      <c r="O184" t="s">
        <v>94</v>
      </c>
      <c r="P184" t="s">
        <v>25</v>
      </c>
      <c r="Q184" s="3">
        <f t="shared" si="9"/>
        <v>43486</v>
      </c>
      <c r="R184" s="2">
        <f t="shared" si="10"/>
        <v>7</v>
      </c>
      <c r="S184" s="10">
        <f t="shared" si="11"/>
        <v>980</v>
      </c>
    </row>
    <row r="185" spans="1:19">
      <c r="A185" t="s">
        <v>682</v>
      </c>
      <c r="B185" t="s">
        <v>683</v>
      </c>
      <c r="C185" t="s">
        <v>109</v>
      </c>
      <c r="D185" t="s">
        <v>42</v>
      </c>
      <c r="E185" s="1">
        <v>41.04</v>
      </c>
      <c r="F185" s="1">
        <v>41.04</v>
      </c>
      <c r="G185" t="s">
        <v>684</v>
      </c>
      <c r="H185" t="s">
        <v>685</v>
      </c>
      <c r="I185" t="s">
        <v>22</v>
      </c>
      <c r="J185" t="s">
        <v>92</v>
      </c>
      <c r="K185" t="s">
        <v>30</v>
      </c>
      <c r="L185" s="1">
        <v>45.14</v>
      </c>
      <c r="M185" s="1">
        <v>45.14</v>
      </c>
      <c r="N185" s="8">
        <v>41.04</v>
      </c>
      <c r="O185" t="s">
        <v>30</v>
      </c>
      <c r="P185" t="s">
        <v>25</v>
      </c>
      <c r="Q185" s="3">
        <f t="shared" si="9"/>
        <v>43478</v>
      </c>
      <c r="R185" s="2">
        <f t="shared" si="10"/>
        <v>15</v>
      </c>
      <c r="S185" s="10">
        <f t="shared" si="11"/>
        <v>615.6</v>
      </c>
    </row>
    <row r="186" spans="1:19">
      <c r="A186" t="s">
        <v>686</v>
      </c>
      <c r="B186" t="s">
        <v>687</v>
      </c>
      <c r="C186" t="s">
        <v>116</v>
      </c>
      <c r="D186" t="s">
        <v>63</v>
      </c>
      <c r="E186" s="1">
        <v>2200</v>
      </c>
      <c r="F186" s="1">
        <v>2200</v>
      </c>
      <c r="G186" t="s">
        <v>688</v>
      </c>
      <c r="H186" t="s">
        <v>689</v>
      </c>
      <c r="I186" t="s">
        <v>22</v>
      </c>
      <c r="J186" t="s">
        <v>196</v>
      </c>
      <c r="K186" t="s">
        <v>260</v>
      </c>
      <c r="L186" s="1">
        <v>2684</v>
      </c>
      <c r="M186" s="1">
        <v>2147.1999999999998</v>
      </c>
      <c r="N186" s="8">
        <v>1760</v>
      </c>
      <c r="O186" t="s">
        <v>271</v>
      </c>
      <c r="P186" t="s">
        <v>25</v>
      </c>
      <c r="Q186" s="3">
        <f t="shared" si="9"/>
        <v>43472</v>
      </c>
      <c r="R186" s="2">
        <f t="shared" si="10"/>
        <v>30</v>
      </c>
      <c r="S186" s="10">
        <f t="shared" si="11"/>
        <v>52800</v>
      </c>
    </row>
    <row r="187" spans="1:19">
      <c r="A187" t="s">
        <v>686</v>
      </c>
      <c r="B187" t="s">
        <v>687</v>
      </c>
      <c r="C187" t="s">
        <v>116</v>
      </c>
      <c r="D187" t="s">
        <v>63</v>
      </c>
      <c r="E187" s="1">
        <v>2200</v>
      </c>
      <c r="F187" s="1">
        <v>2200</v>
      </c>
      <c r="G187" t="s">
        <v>688</v>
      </c>
      <c r="H187" t="s">
        <v>689</v>
      </c>
      <c r="I187" t="s">
        <v>22</v>
      </c>
      <c r="J187" t="s">
        <v>196</v>
      </c>
      <c r="K187" t="s">
        <v>260</v>
      </c>
      <c r="L187" s="1">
        <v>2684</v>
      </c>
      <c r="M187" s="1">
        <v>536.79999999999995</v>
      </c>
      <c r="N187" s="8">
        <v>440</v>
      </c>
      <c r="O187" t="s">
        <v>271</v>
      </c>
      <c r="P187" t="s">
        <v>25</v>
      </c>
      <c r="Q187" s="3">
        <f t="shared" si="9"/>
        <v>43472</v>
      </c>
      <c r="R187" s="2">
        <f t="shared" si="10"/>
        <v>30</v>
      </c>
      <c r="S187" s="10">
        <f t="shared" si="11"/>
        <v>13200</v>
      </c>
    </row>
    <row r="188" spans="1:19">
      <c r="A188" t="s">
        <v>690</v>
      </c>
      <c r="B188" t="s">
        <v>691</v>
      </c>
      <c r="C188" t="s">
        <v>310</v>
      </c>
      <c r="D188" t="s">
        <v>170</v>
      </c>
      <c r="E188" s="1">
        <v>347.62</v>
      </c>
      <c r="F188" s="1">
        <v>347.62</v>
      </c>
      <c r="G188" t="s">
        <v>487</v>
      </c>
      <c r="H188" t="s">
        <v>692</v>
      </c>
      <c r="I188" t="s">
        <v>83</v>
      </c>
      <c r="J188" t="s">
        <v>693</v>
      </c>
      <c r="K188" t="s">
        <v>488</v>
      </c>
      <c r="L188" s="1">
        <v>347.62</v>
      </c>
      <c r="M188" s="1">
        <v>347.62</v>
      </c>
      <c r="N188" s="8">
        <v>347.62</v>
      </c>
      <c r="O188" t="str">
        <f>J188</f>
        <v>05-GIU-13</v>
      </c>
      <c r="P188" t="s">
        <v>25</v>
      </c>
      <c r="Q188" s="3">
        <f t="shared" ref="Q188:Q251" si="12">O188+60</f>
        <v>41490</v>
      </c>
      <c r="R188" s="2">
        <f t="shared" ref="R188:R251" si="13">C188-Q188</f>
        <v>2026</v>
      </c>
      <c r="S188" s="10">
        <f t="shared" ref="S188:S251" si="14">R188*N188</f>
        <v>704278.12</v>
      </c>
    </row>
    <row r="189" spans="1:19">
      <c r="A189" t="s">
        <v>694</v>
      </c>
      <c r="B189" t="s">
        <v>695</v>
      </c>
      <c r="C189" t="s">
        <v>79</v>
      </c>
      <c r="D189" t="s">
        <v>80</v>
      </c>
      <c r="E189" s="1">
        <v>353.1</v>
      </c>
      <c r="F189" s="1">
        <v>353.1</v>
      </c>
      <c r="G189" t="s">
        <v>696</v>
      </c>
      <c r="H189" t="s">
        <v>697</v>
      </c>
      <c r="I189" t="s">
        <v>22</v>
      </c>
      <c r="J189" t="s">
        <v>698</v>
      </c>
      <c r="K189" t="s">
        <v>699</v>
      </c>
      <c r="L189" s="1">
        <v>430.78</v>
      </c>
      <c r="M189" s="1">
        <v>430.78</v>
      </c>
      <c r="N189" s="8">
        <v>353.1</v>
      </c>
      <c r="O189" t="s">
        <v>700</v>
      </c>
      <c r="P189" t="s">
        <v>25</v>
      </c>
      <c r="Q189" s="3">
        <f t="shared" si="12"/>
        <v>42335</v>
      </c>
      <c r="R189" s="2">
        <f t="shared" si="13"/>
        <v>1180</v>
      </c>
      <c r="S189" s="10">
        <f t="shared" si="14"/>
        <v>416658</v>
      </c>
    </row>
    <row r="190" spans="1:19">
      <c r="A190" t="s">
        <v>701</v>
      </c>
      <c r="B190" t="s">
        <v>702</v>
      </c>
      <c r="C190" t="s">
        <v>340</v>
      </c>
      <c r="D190" t="s">
        <v>59</v>
      </c>
      <c r="E190" s="1">
        <v>1967.24</v>
      </c>
      <c r="F190" s="1">
        <v>1967.24</v>
      </c>
      <c r="G190" t="s">
        <v>703</v>
      </c>
      <c r="H190" t="s">
        <v>627</v>
      </c>
      <c r="I190" t="s">
        <v>22</v>
      </c>
      <c r="J190" t="s">
        <v>529</v>
      </c>
      <c r="K190" t="s">
        <v>562</v>
      </c>
      <c r="L190" s="1">
        <v>2352.9699999999998</v>
      </c>
      <c r="M190" s="1">
        <v>1967.24</v>
      </c>
      <c r="N190" s="8">
        <v>1967.24</v>
      </c>
      <c r="O190" t="s">
        <v>517</v>
      </c>
      <c r="P190" t="s">
        <v>64</v>
      </c>
      <c r="Q190" s="3">
        <f t="shared" si="12"/>
        <v>43532</v>
      </c>
      <c r="R190" s="2">
        <f t="shared" si="13"/>
        <v>-9</v>
      </c>
      <c r="S190" s="10">
        <f t="shared" si="14"/>
        <v>-17705.16</v>
      </c>
    </row>
    <row r="191" spans="1:19">
      <c r="A191" t="s">
        <v>704</v>
      </c>
      <c r="B191" t="s">
        <v>705</v>
      </c>
      <c r="C191" t="s">
        <v>97</v>
      </c>
      <c r="D191" t="s">
        <v>89</v>
      </c>
      <c r="E191" s="1">
        <v>4983.33</v>
      </c>
      <c r="F191" s="1">
        <v>4983.33</v>
      </c>
      <c r="G191" t="s">
        <v>706</v>
      </c>
      <c r="H191" t="s">
        <v>707</v>
      </c>
      <c r="I191" t="s">
        <v>22</v>
      </c>
      <c r="J191" t="s">
        <v>211</v>
      </c>
      <c r="K191" t="s">
        <v>210</v>
      </c>
      <c r="L191" s="1">
        <v>6079.66</v>
      </c>
      <c r="M191" s="1">
        <v>6079.66</v>
      </c>
      <c r="N191" s="8">
        <v>4983.33</v>
      </c>
      <c r="O191" t="s">
        <v>305</v>
      </c>
      <c r="P191" t="s">
        <v>25</v>
      </c>
      <c r="Q191" s="3">
        <f t="shared" si="12"/>
        <v>43515</v>
      </c>
      <c r="R191" s="2">
        <f t="shared" si="13"/>
        <v>22</v>
      </c>
      <c r="S191" s="10">
        <f t="shared" si="14"/>
        <v>109633.26</v>
      </c>
    </row>
    <row r="192" spans="1:19">
      <c r="A192" t="s">
        <v>708</v>
      </c>
      <c r="B192" t="s">
        <v>709</v>
      </c>
      <c r="C192" t="s">
        <v>203</v>
      </c>
      <c r="D192" t="s">
        <v>89</v>
      </c>
      <c r="E192" s="1">
        <v>2797.2</v>
      </c>
      <c r="F192" s="1">
        <v>2797.2</v>
      </c>
      <c r="G192" t="s">
        <v>710</v>
      </c>
      <c r="H192" t="s">
        <v>711</v>
      </c>
      <c r="I192" t="s">
        <v>22</v>
      </c>
      <c r="J192" t="s">
        <v>273</v>
      </c>
      <c r="K192" t="s">
        <v>215</v>
      </c>
      <c r="L192" s="1">
        <v>166.23</v>
      </c>
      <c r="M192" s="1">
        <v>166.23</v>
      </c>
      <c r="N192" s="8">
        <v>136.25</v>
      </c>
      <c r="O192" t="s">
        <v>137</v>
      </c>
      <c r="P192" t="s">
        <v>25</v>
      </c>
      <c r="Q192" s="3">
        <f t="shared" si="12"/>
        <v>43528</v>
      </c>
      <c r="R192" s="2">
        <f t="shared" si="13"/>
        <v>10</v>
      </c>
      <c r="S192" s="10">
        <f t="shared" si="14"/>
        <v>1362.5</v>
      </c>
    </row>
    <row r="193" spans="1:19">
      <c r="A193" t="s">
        <v>708</v>
      </c>
      <c r="B193" t="s">
        <v>709</v>
      </c>
      <c r="C193" t="s">
        <v>203</v>
      </c>
      <c r="D193" t="s">
        <v>89</v>
      </c>
      <c r="E193" s="1">
        <v>2797.2</v>
      </c>
      <c r="F193" s="1">
        <v>2797.2</v>
      </c>
      <c r="G193" t="s">
        <v>710</v>
      </c>
      <c r="H193" t="s">
        <v>712</v>
      </c>
      <c r="I193" t="s">
        <v>22</v>
      </c>
      <c r="J193" t="s">
        <v>157</v>
      </c>
      <c r="K193" t="s">
        <v>28</v>
      </c>
      <c r="L193" s="1">
        <v>135.5</v>
      </c>
      <c r="M193" s="1">
        <v>28.4</v>
      </c>
      <c r="N193" s="8">
        <v>23.28</v>
      </c>
      <c r="O193" t="s">
        <v>28</v>
      </c>
      <c r="P193" t="s">
        <v>25</v>
      </c>
      <c r="Q193" s="3">
        <f t="shared" si="12"/>
        <v>43504</v>
      </c>
      <c r="R193" s="2">
        <f t="shared" si="13"/>
        <v>34</v>
      </c>
      <c r="S193" s="10">
        <f t="shared" si="14"/>
        <v>791.52</v>
      </c>
    </row>
    <row r="194" spans="1:19">
      <c r="A194" t="s">
        <v>708</v>
      </c>
      <c r="B194" t="s">
        <v>709</v>
      </c>
      <c r="C194" t="s">
        <v>203</v>
      </c>
      <c r="D194" t="s">
        <v>89</v>
      </c>
      <c r="E194" s="1">
        <v>2797.2</v>
      </c>
      <c r="F194" s="1">
        <v>2797.2</v>
      </c>
      <c r="G194" t="s">
        <v>710</v>
      </c>
      <c r="H194" t="s">
        <v>712</v>
      </c>
      <c r="I194" t="s">
        <v>22</v>
      </c>
      <c r="J194" t="s">
        <v>157</v>
      </c>
      <c r="K194" t="s">
        <v>28</v>
      </c>
      <c r="L194" s="1">
        <v>135.5</v>
      </c>
      <c r="M194" s="1">
        <v>60.74</v>
      </c>
      <c r="N194" s="8">
        <v>49.79</v>
      </c>
      <c r="O194" t="s">
        <v>28</v>
      </c>
      <c r="P194" t="s">
        <v>25</v>
      </c>
      <c r="Q194" s="3">
        <f t="shared" si="12"/>
        <v>43504</v>
      </c>
      <c r="R194" s="2">
        <f t="shared" si="13"/>
        <v>34</v>
      </c>
      <c r="S194" s="10">
        <f t="shared" si="14"/>
        <v>1692.86</v>
      </c>
    </row>
    <row r="195" spans="1:19">
      <c r="A195" t="s">
        <v>708</v>
      </c>
      <c r="B195" t="s">
        <v>709</v>
      </c>
      <c r="C195" t="s">
        <v>203</v>
      </c>
      <c r="D195" t="s">
        <v>89</v>
      </c>
      <c r="E195" s="1">
        <v>2797.2</v>
      </c>
      <c r="F195" s="1">
        <v>2797.2</v>
      </c>
      <c r="G195" t="s">
        <v>710</v>
      </c>
      <c r="H195" t="s">
        <v>712</v>
      </c>
      <c r="I195" t="s">
        <v>22</v>
      </c>
      <c r="J195" t="s">
        <v>157</v>
      </c>
      <c r="K195" t="s">
        <v>28</v>
      </c>
      <c r="L195" s="1">
        <v>135.5</v>
      </c>
      <c r="M195" s="1">
        <v>46.36</v>
      </c>
      <c r="N195" s="8">
        <v>38</v>
      </c>
      <c r="O195" t="s">
        <v>28</v>
      </c>
      <c r="P195" t="s">
        <v>25</v>
      </c>
      <c r="Q195" s="3">
        <f t="shared" si="12"/>
        <v>43504</v>
      </c>
      <c r="R195" s="2">
        <f t="shared" si="13"/>
        <v>34</v>
      </c>
      <c r="S195" s="10">
        <f t="shared" si="14"/>
        <v>1292</v>
      </c>
    </row>
    <row r="196" spans="1:19">
      <c r="A196" t="s">
        <v>708</v>
      </c>
      <c r="B196" t="s">
        <v>709</v>
      </c>
      <c r="C196" t="s">
        <v>203</v>
      </c>
      <c r="D196" t="s">
        <v>89</v>
      </c>
      <c r="E196" s="1">
        <v>2797.2</v>
      </c>
      <c r="F196" s="1">
        <v>2797.2</v>
      </c>
      <c r="G196" t="s">
        <v>710</v>
      </c>
      <c r="H196" t="s">
        <v>713</v>
      </c>
      <c r="I196" t="s">
        <v>22</v>
      </c>
      <c r="J196" t="s">
        <v>157</v>
      </c>
      <c r="K196" t="s">
        <v>28</v>
      </c>
      <c r="L196" s="1">
        <v>161.04</v>
      </c>
      <c r="M196" s="1">
        <v>161.04</v>
      </c>
      <c r="N196" s="8">
        <v>132</v>
      </c>
      <c r="O196" t="s">
        <v>28</v>
      </c>
      <c r="P196" t="s">
        <v>25</v>
      </c>
      <c r="Q196" s="3">
        <f t="shared" si="12"/>
        <v>43504</v>
      </c>
      <c r="R196" s="2">
        <f t="shared" si="13"/>
        <v>34</v>
      </c>
      <c r="S196" s="10">
        <f t="shared" si="14"/>
        <v>4488</v>
      </c>
    </row>
    <row r="197" spans="1:19">
      <c r="A197" t="s">
        <v>708</v>
      </c>
      <c r="B197" t="s">
        <v>709</v>
      </c>
      <c r="C197" t="s">
        <v>203</v>
      </c>
      <c r="D197" t="s">
        <v>89</v>
      </c>
      <c r="E197" s="1">
        <v>2797.2</v>
      </c>
      <c r="F197" s="1">
        <v>2797.2</v>
      </c>
      <c r="G197" t="s">
        <v>710</v>
      </c>
      <c r="H197" t="s">
        <v>714</v>
      </c>
      <c r="I197" t="s">
        <v>22</v>
      </c>
      <c r="J197" t="s">
        <v>211</v>
      </c>
      <c r="K197" t="s">
        <v>215</v>
      </c>
      <c r="L197" s="1">
        <v>512.4</v>
      </c>
      <c r="M197" s="1">
        <v>512.4</v>
      </c>
      <c r="N197" s="8">
        <v>420</v>
      </c>
      <c r="O197" t="s">
        <v>273</v>
      </c>
      <c r="P197" t="s">
        <v>25</v>
      </c>
      <c r="Q197" s="3">
        <f t="shared" si="12"/>
        <v>43521</v>
      </c>
      <c r="R197" s="2">
        <f t="shared" si="13"/>
        <v>17</v>
      </c>
      <c r="S197" s="10">
        <f t="shared" si="14"/>
        <v>7140</v>
      </c>
    </row>
    <row r="198" spans="1:19">
      <c r="A198" t="s">
        <v>708</v>
      </c>
      <c r="B198" t="s">
        <v>709</v>
      </c>
      <c r="C198" t="s">
        <v>203</v>
      </c>
      <c r="D198" t="s">
        <v>89</v>
      </c>
      <c r="E198" s="1">
        <v>2797.2</v>
      </c>
      <c r="F198" s="1">
        <v>2797.2</v>
      </c>
      <c r="G198" t="s">
        <v>710</v>
      </c>
      <c r="H198" t="s">
        <v>715</v>
      </c>
      <c r="I198" t="s">
        <v>22</v>
      </c>
      <c r="J198" t="s">
        <v>157</v>
      </c>
      <c r="K198" t="s">
        <v>352</v>
      </c>
      <c r="L198" s="1">
        <v>471.1</v>
      </c>
      <c r="M198" s="1">
        <v>471.1</v>
      </c>
      <c r="N198" s="8">
        <v>386.15</v>
      </c>
      <c r="O198" t="s">
        <v>352</v>
      </c>
      <c r="P198" t="s">
        <v>25</v>
      </c>
      <c r="Q198" s="3">
        <f t="shared" si="12"/>
        <v>43506</v>
      </c>
      <c r="R198" s="2">
        <f t="shared" si="13"/>
        <v>32</v>
      </c>
      <c r="S198" s="10">
        <f t="shared" si="14"/>
        <v>12356.8</v>
      </c>
    </row>
    <row r="199" spans="1:19">
      <c r="A199" t="s">
        <v>708</v>
      </c>
      <c r="B199" t="s">
        <v>709</v>
      </c>
      <c r="C199" t="s">
        <v>203</v>
      </c>
      <c r="D199" t="s">
        <v>89</v>
      </c>
      <c r="E199" s="1">
        <v>2797.2</v>
      </c>
      <c r="F199" s="1">
        <v>2797.2</v>
      </c>
      <c r="G199" t="s">
        <v>710</v>
      </c>
      <c r="H199" t="s">
        <v>716</v>
      </c>
      <c r="I199" t="s">
        <v>22</v>
      </c>
      <c r="J199" t="s">
        <v>157</v>
      </c>
      <c r="K199" t="s">
        <v>28</v>
      </c>
      <c r="L199" s="1">
        <v>525.16999999999996</v>
      </c>
      <c r="M199" s="1">
        <v>525.16999999999996</v>
      </c>
      <c r="N199" s="8">
        <v>430.47</v>
      </c>
      <c r="O199" t="s">
        <v>28</v>
      </c>
      <c r="P199" t="s">
        <v>25</v>
      </c>
      <c r="Q199" s="3">
        <f t="shared" si="12"/>
        <v>43504</v>
      </c>
      <c r="R199" s="2">
        <f t="shared" si="13"/>
        <v>34</v>
      </c>
      <c r="S199" s="10">
        <f t="shared" si="14"/>
        <v>14635.980000000001</v>
      </c>
    </row>
    <row r="200" spans="1:19">
      <c r="A200" t="s">
        <v>708</v>
      </c>
      <c r="B200" t="s">
        <v>709</v>
      </c>
      <c r="C200" t="s">
        <v>203</v>
      </c>
      <c r="D200" t="s">
        <v>89</v>
      </c>
      <c r="E200" s="1">
        <v>2797.2</v>
      </c>
      <c r="F200" s="1">
        <v>2797.2</v>
      </c>
      <c r="G200" t="s">
        <v>710</v>
      </c>
      <c r="H200" t="s">
        <v>717</v>
      </c>
      <c r="I200" t="s">
        <v>22</v>
      </c>
      <c r="J200" t="s">
        <v>211</v>
      </c>
      <c r="K200" t="s">
        <v>215</v>
      </c>
      <c r="L200" s="1">
        <v>807.25</v>
      </c>
      <c r="M200" s="1">
        <v>807.25</v>
      </c>
      <c r="N200" s="8">
        <v>661.68</v>
      </c>
      <c r="O200" t="s">
        <v>273</v>
      </c>
      <c r="P200" t="s">
        <v>25</v>
      </c>
      <c r="Q200" s="3">
        <f t="shared" si="12"/>
        <v>43521</v>
      </c>
      <c r="R200" s="2">
        <f t="shared" si="13"/>
        <v>17</v>
      </c>
      <c r="S200" s="10">
        <f t="shared" si="14"/>
        <v>11248.56</v>
      </c>
    </row>
    <row r="201" spans="1:19">
      <c r="A201" t="s">
        <v>708</v>
      </c>
      <c r="B201" t="s">
        <v>709</v>
      </c>
      <c r="C201" t="s">
        <v>203</v>
      </c>
      <c r="D201" t="s">
        <v>89</v>
      </c>
      <c r="E201" s="1">
        <v>2797.2</v>
      </c>
      <c r="F201" s="1">
        <v>2797.2</v>
      </c>
      <c r="G201" t="s">
        <v>710</v>
      </c>
      <c r="H201" t="s">
        <v>718</v>
      </c>
      <c r="I201" t="s">
        <v>22</v>
      </c>
      <c r="J201" t="s">
        <v>412</v>
      </c>
      <c r="K201" t="s">
        <v>221</v>
      </c>
      <c r="L201" s="1">
        <v>444.75</v>
      </c>
      <c r="M201" s="1">
        <v>444.75</v>
      </c>
      <c r="N201" s="8">
        <v>364.55</v>
      </c>
      <c r="O201" t="s">
        <v>307</v>
      </c>
      <c r="P201" t="s">
        <v>25</v>
      </c>
      <c r="Q201" s="3">
        <f t="shared" si="12"/>
        <v>43512</v>
      </c>
      <c r="R201" s="2">
        <f t="shared" si="13"/>
        <v>26</v>
      </c>
      <c r="S201" s="10">
        <f t="shared" si="14"/>
        <v>9478.3000000000011</v>
      </c>
    </row>
    <row r="202" spans="1:19">
      <c r="A202" t="s">
        <v>708</v>
      </c>
      <c r="B202" t="s">
        <v>709</v>
      </c>
      <c r="C202" t="s">
        <v>203</v>
      </c>
      <c r="D202" t="s">
        <v>89</v>
      </c>
      <c r="E202" s="1">
        <v>2797.2</v>
      </c>
      <c r="F202" s="1">
        <v>2797.2</v>
      </c>
      <c r="G202" t="s">
        <v>710</v>
      </c>
      <c r="H202" t="s">
        <v>719</v>
      </c>
      <c r="I202" t="s">
        <v>22</v>
      </c>
      <c r="J202" t="s">
        <v>412</v>
      </c>
      <c r="K202" t="s">
        <v>221</v>
      </c>
      <c r="L202" s="1">
        <v>111.02</v>
      </c>
      <c r="M202" s="1">
        <v>111.02</v>
      </c>
      <c r="N202" s="8">
        <v>91</v>
      </c>
      <c r="O202" t="s">
        <v>307</v>
      </c>
      <c r="P202" t="s">
        <v>25</v>
      </c>
      <c r="Q202" s="3">
        <f t="shared" si="12"/>
        <v>43512</v>
      </c>
      <c r="R202" s="2">
        <f t="shared" si="13"/>
        <v>26</v>
      </c>
      <c r="S202" s="10">
        <f t="shared" si="14"/>
        <v>2366</v>
      </c>
    </row>
    <row r="203" spans="1:19">
      <c r="A203" t="s">
        <v>708</v>
      </c>
      <c r="B203" t="s">
        <v>709</v>
      </c>
      <c r="C203" t="s">
        <v>203</v>
      </c>
      <c r="D203" t="s">
        <v>89</v>
      </c>
      <c r="E203" s="1">
        <v>2797.2</v>
      </c>
      <c r="F203" s="1">
        <v>2797.2</v>
      </c>
      <c r="G203" t="s">
        <v>710</v>
      </c>
      <c r="H203" t="s">
        <v>720</v>
      </c>
      <c r="I203" t="s">
        <v>22</v>
      </c>
      <c r="J203" t="s">
        <v>721</v>
      </c>
      <c r="K203" t="s">
        <v>722</v>
      </c>
      <c r="L203" s="1">
        <v>188.14</v>
      </c>
      <c r="M203" s="1">
        <v>10.98</v>
      </c>
      <c r="N203" s="8">
        <v>9</v>
      </c>
      <c r="O203" t="s">
        <v>722</v>
      </c>
      <c r="P203" t="s">
        <v>25</v>
      </c>
      <c r="Q203" s="3">
        <f t="shared" si="12"/>
        <v>43156</v>
      </c>
      <c r="R203" s="2">
        <f t="shared" si="13"/>
        <v>382</v>
      </c>
      <c r="S203" s="10">
        <f t="shared" si="14"/>
        <v>3438</v>
      </c>
    </row>
    <row r="204" spans="1:19">
      <c r="A204" t="s">
        <v>708</v>
      </c>
      <c r="B204" t="s">
        <v>709</v>
      </c>
      <c r="C204" t="s">
        <v>203</v>
      </c>
      <c r="D204" t="s">
        <v>89</v>
      </c>
      <c r="E204" s="1">
        <v>2797.2</v>
      </c>
      <c r="F204" s="1">
        <v>2797.2</v>
      </c>
      <c r="G204" t="s">
        <v>710</v>
      </c>
      <c r="H204" t="s">
        <v>720</v>
      </c>
      <c r="I204" t="s">
        <v>22</v>
      </c>
      <c r="J204" t="s">
        <v>721</v>
      </c>
      <c r="K204" t="s">
        <v>722</v>
      </c>
      <c r="L204" s="1">
        <v>188.14</v>
      </c>
      <c r="M204" s="1">
        <v>18.420000000000002</v>
      </c>
      <c r="N204" s="8">
        <v>15.1</v>
      </c>
      <c r="O204" t="s">
        <v>722</v>
      </c>
      <c r="P204" t="s">
        <v>25</v>
      </c>
      <c r="Q204" s="3">
        <f t="shared" si="12"/>
        <v>43156</v>
      </c>
      <c r="R204" s="2">
        <f t="shared" si="13"/>
        <v>382</v>
      </c>
      <c r="S204" s="10">
        <f t="shared" si="14"/>
        <v>5768.2</v>
      </c>
    </row>
    <row r="205" spans="1:19">
      <c r="A205" t="s">
        <v>708</v>
      </c>
      <c r="B205" t="s">
        <v>709</v>
      </c>
      <c r="C205" t="s">
        <v>203</v>
      </c>
      <c r="D205" t="s">
        <v>89</v>
      </c>
      <c r="E205" s="1">
        <v>2797.2</v>
      </c>
      <c r="F205" s="1">
        <v>2797.2</v>
      </c>
      <c r="G205" t="s">
        <v>710</v>
      </c>
      <c r="H205" t="s">
        <v>720</v>
      </c>
      <c r="I205" t="s">
        <v>22</v>
      </c>
      <c r="J205" t="s">
        <v>721</v>
      </c>
      <c r="K205" t="s">
        <v>722</v>
      </c>
      <c r="L205" s="1">
        <v>188.14</v>
      </c>
      <c r="M205" s="1">
        <v>19.579999999999998</v>
      </c>
      <c r="N205" s="8">
        <v>16.05</v>
      </c>
      <c r="O205" t="s">
        <v>722</v>
      </c>
      <c r="P205" t="s">
        <v>25</v>
      </c>
      <c r="Q205" s="3">
        <f t="shared" si="12"/>
        <v>43156</v>
      </c>
      <c r="R205" s="2">
        <f t="shared" si="13"/>
        <v>382</v>
      </c>
      <c r="S205" s="10">
        <f t="shared" si="14"/>
        <v>6131.1</v>
      </c>
    </row>
    <row r="206" spans="1:19">
      <c r="A206" t="s">
        <v>708</v>
      </c>
      <c r="B206" t="s">
        <v>709</v>
      </c>
      <c r="C206" t="s">
        <v>203</v>
      </c>
      <c r="D206" t="s">
        <v>89</v>
      </c>
      <c r="E206" s="1">
        <v>2797.2</v>
      </c>
      <c r="F206" s="1">
        <v>2797.2</v>
      </c>
      <c r="G206" t="s">
        <v>710</v>
      </c>
      <c r="H206" t="s">
        <v>720</v>
      </c>
      <c r="I206" t="s">
        <v>22</v>
      </c>
      <c r="J206" t="s">
        <v>721</v>
      </c>
      <c r="K206" t="s">
        <v>722</v>
      </c>
      <c r="L206" s="1">
        <v>188.14</v>
      </c>
      <c r="M206" s="1">
        <v>29.13</v>
      </c>
      <c r="N206" s="8">
        <v>23.88</v>
      </c>
      <c r="O206" t="s">
        <v>722</v>
      </c>
      <c r="P206" t="s">
        <v>25</v>
      </c>
      <c r="Q206" s="3">
        <f t="shared" si="12"/>
        <v>43156</v>
      </c>
      <c r="R206" s="2">
        <f t="shared" si="13"/>
        <v>382</v>
      </c>
      <c r="S206" s="10">
        <f t="shared" si="14"/>
        <v>9122.16</v>
      </c>
    </row>
    <row r="207" spans="1:19">
      <c r="A207" t="s">
        <v>334</v>
      </c>
      <c r="B207" t="s">
        <v>723</v>
      </c>
      <c r="C207" t="s">
        <v>562</v>
      </c>
      <c r="D207" t="s">
        <v>37</v>
      </c>
      <c r="E207" s="1">
        <v>5454.52</v>
      </c>
      <c r="F207" s="1">
        <v>5454.52</v>
      </c>
      <c r="G207" t="s">
        <v>724</v>
      </c>
      <c r="H207" t="s">
        <v>725</v>
      </c>
      <c r="I207" t="s">
        <v>22</v>
      </c>
      <c r="J207" t="s">
        <v>135</v>
      </c>
      <c r="K207" t="s">
        <v>136</v>
      </c>
      <c r="L207" s="1">
        <v>2727.26</v>
      </c>
      <c r="M207" s="1">
        <v>2727.26</v>
      </c>
      <c r="N207" s="8">
        <v>2727.26</v>
      </c>
      <c r="O207" t="s">
        <v>137</v>
      </c>
      <c r="P207" t="s">
        <v>64</v>
      </c>
      <c r="Q207" s="3">
        <f t="shared" si="12"/>
        <v>43528</v>
      </c>
      <c r="R207" s="2">
        <f t="shared" si="13"/>
        <v>-49</v>
      </c>
      <c r="S207" s="10">
        <f t="shared" si="14"/>
        <v>-133635.74000000002</v>
      </c>
    </row>
    <row r="208" spans="1:19">
      <c r="A208" t="s">
        <v>334</v>
      </c>
      <c r="B208" t="s">
        <v>723</v>
      </c>
      <c r="C208" t="s">
        <v>562</v>
      </c>
      <c r="D208" t="s">
        <v>37</v>
      </c>
      <c r="E208" s="1">
        <v>5454.52</v>
      </c>
      <c r="F208" s="1">
        <v>5454.52</v>
      </c>
      <c r="G208" t="s">
        <v>724</v>
      </c>
      <c r="H208" t="s">
        <v>726</v>
      </c>
      <c r="I208" t="s">
        <v>22</v>
      </c>
      <c r="J208" t="s">
        <v>221</v>
      </c>
      <c r="K208" t="s">
        <v>221</v>
      </c>
      <c r="L208" s="1">
        <v>2727.26</v>
      </c>
      <c r="M208" s="1">
        <v>2727.26</v>
      </c>
      <c r="N208" s="8">
        <v>2727.26</v>
      </c>
      <c r="O208" t="s">
        <v>307</v>
      </c>
      <c r="P208" t="s">
        <v>64</v>
      </c>
      <c r="Q208" s="3">
        <f t="shared" si="12"/>
        <v>43512</v>
      </c>
      <c r="R208" s="2">
        <f t="shared" si="13"/>
        <v>-33</v>
      </c>
      <c r="S208" s="10">
        <f t="shared" si="14"/>
        <v>-89999.58</v>
      </c>
    </row>
    <row r="209" spans="1:19">
      <c r="A209" t="s">
        <v>727</v>
      </c>
      <c r="B209" t="s">
        <v>728</v>
      </c>
      <c r="C209" t="s">
        <v>562</v>
      </c>
      <c r="D209" t="s">
        <v>37</v>
      </c>
      <c r="E209" s="1">
        <v>6770.69</v>
      </c>
      <c r="F209" s="1">
        <v>6770.69</v>
      </c>
      <c r="G209" t="s">
        <v>729</v>
      </c>
      <c r="H209" t="s">
        <v>730</v>
      </c>
      <c r="I209" t="s">
        <v>22</v>
      </c>
      <c r="J209" t="s">
        <v>248</v>
      </c>
      <c r="K209" t="s">
        <v>211</v>
      </c>
      <c r="L209" s="1">
        <v>6770.69</v>
      </c>
      <c r="M209" s="1">
        <v>6770.69</v>
      </c>
      <c r="N209" s="8">
        <v>6770.69</v>
      </c>
      <c r="O209" t="s">
        <v>211</v>
      </c>
      <c r="P209" t="s">
        <v>64</v>
      </c>
      <c r="Q209" s="3">
        <f t="shared" si="12"/>
        <v>43514</v>
      </c>
      <c r="R209" s="2">
        <f t="shared" si="13"/>
        <v>-35</v>
      </c>
      <c r="S209" s="10">
        <f t="shared" si="14"/>
        <v>-236974.15</v>
      </c>
    </row>
    <row r="210" spans="1:19">
      <c r="A210" t="s">
        <v>731</v>
      </c>
      <c r="B210" t="s">
        <v>732</v>
      </c>
      <c r="C210" t="s">
        <v>62</v>
      </c>
      <c r="D210" t="s">
        <v>19</v>
      </c>
      <c r="E210" s="1">
        <v>1597.6</v>
      </c>
      <c r="F210" s="1">
        <v>1597.6</v>
      </c>
      <c r="G210" t="s">
        <v>733</v>
      </c>
      <c r="H210" t="s">
        <v>734</v>
      </c>
      <c r="I210" t="s">
        <v>22</v>
      </c>
      <c r="J210" t="s">
        <v>45</v>
      </c>
      <c r="K210" t="s">
        <v>476</v>
      </c>
      <c r="L210" s="1">
        <v>1949.07</v>
      </c>
      <c r="M210" s="1">
        <v>1949.07</v>
      </c>
      <c r="N210" s="8">
        <v>1597.6</v>
      </c>
      <c r="O210" t="s">
        <v>476</v>
      </c>
      <c r="P210" t="s">
        <v>25</v>
      </c>
      <c r="Q210" s="3">
        <f t="shared" si="12"/>
        <v>43493</v>
      </c>
      <c r="R210" s="2">
        <f t="shared" si="13"/>
        <v>14</v>
      </c>
      <c r="S210" s="10">
        <f t="shared" si="14"/>
        <v>22366.399999999998</v>
      </c>
    </row>
    <row r="211" spans="1:19">
      <c r="A211" t="s">
        <v>735</v>
      </c>
      <c r="B211" t="s">
        <v>736</v>
      </c>
      <c r="C211" t="s">
        <v>48</v>
      </c>
      <c r="D211" t="s">
        <v>434</v>
      </c>
      <c r="E211" s="1">
        <v>37.5</v>
      </c>
      <c r="F211" s="1">
        <v>37.5</v>
      </c>
      <c r="G211" t="s">
        <v>737</v>
      </c>
      <c r="H211" t="s">
        <v>738</v>
      </c>
      <c r="I211" t="s">
        <v>22</v>
      </c>
      <c r="J211" t="s">
        <v>301</v>
      </c>
      <c r="K211" t="s">
        <v>481</v>
      </c>
      <c r="L211" s="1">
        <v>41.25</v>
      </c>
      <c r="M211" s="1">
        <v>41.25</v>
      </c>
      <c r="N211" s="8">
        <v>37.5</v>
      </c>
      <c r="O211" t="s">
        <v>481</v>
      </c>
      <c r="P211" t="s">
        <v>25</v>
      </c>
      <c r="Q211" s="3">
        <f t="shared" si="12"/>
        <v>43485</v>
      </c>
      <c r="R211" s="2">
        <f t="shared" si="13"/>
        <v>24</v>
      </c>
      <c r="S211" s="10">
        <f t="shared" si="14"/>
        <v>900</v>
      </c>
    </row>
    <row r="212" spans="1:19">
      <c r="A212" t="s">
        <v>739</v>
      </c>
      <c r="B212" t="s">
        <v>740</v>
      </c>
      <c r="C212" t="s">
        <v>37</v>
      </c>
      <c r="D212" t="s">
        <v>71</v>
      </c>
      <c r="E212" s="1">
        <v>6340.5</v>
      </c>
      <c r="F212" s="1">
        <v>6340.5</v>
      </c>
      <c r="G212" t="s">
        <v>741</v>
      </c>
      <c r="H212" t="s">
        <v>742</v>
      </c>
      <c r="I212" t="s">
        <v>22</v>
      </c>
      <c r="J212" t="s">
        <v>743</v>
      </c>
      <c r="K212" t="s">
        <v>481</v>
      </c>
      <c r="L212" s="1">
        <v>1971.2</v>
      </c>
      <c r="M212" s="1">
        <v>1971.2</v>
      </c>
      <c r="N212" s="8">
        <v>1792</v>
      </c>
      <c r="O212" t="s">
        <v>481</v>
      </c>
      <c r="P212" t="s">
        <v>25</v>
      </c>
      <c r="Q212" s="3">
        <f t="shared" si="12"/>
        <v>43485</v>
      </c>
      <c r="R212" s="2">
        <f t="shared" si="13"/>
        <v>-3</v>
      </c>
      <c r="S212" s="10">
        <f t="shared" si="14"/>
        <v>-5376</v>
      </c>
    </row>
    <row r="213" spans="1:19">
      <c r="A213" t="s">
        <v>739</v>
      </c>
      <c r="B213" t="s">
        <v>740</v>
      </c>
      <c r="C213" t="s">
        <v>37</v>
      </c>
      <c r="D213" t="s">
        <v>71</v>
      </c>
      <c r="E213" s="1">
        <v>6340.5</v>
      </c>
      <c r="F213" s="1">
        <v>6340.5</v>
      </c>
      <c r="G213" t="s">
        <v>741</v>
      </c>
      <c r="H213" t="s">
        <v>744</v>
      </c>
      <c r="I213" t="s">
        <v>22</v>
      </c>
      <c r="J213" t="s">
        <v>653</v>
      </c>
      <c r="K213" t="s">
        <v>185</v>
      </c>
      <c r="L213" s="1">
        <v>3652</v>
      </c>
      <c r="M213" s="1">
        <v>3652</v>
      </c>
      <c r="N213" s="8">
        <v>3320</v>
      </c>
      <c r="O213" t="s">
        <v>303</v>
      </c>
      <c r="P213" t="s">
        <v>25</v>
      </c>
      <c r="Q213" s="3">
        <f t="shared" si="12"/>
        <v>43463</v>
      </c>
      <c r="R213" s="2">
        <f t="shared" si="13"/>
        <v>19</v>
      </c>
      <c r="S213" s="10">
        <f t="shared" si="14"/>
        <v>63080</v>
      </c>
    </row>
    <row r="214" spans="1:19">
      <c r="A214" t="s">
        <v>739</v>
      </c>
      <c r="B214" t="s">
        <v>740</v>
      </c>
      <c r="C214" t="s">
        <v>37</v>
      </c>
      <c r="D214" t="s">
        <v>71</v>
      </c>
      <c r="E214" s="1">
        <v>6340.5</v>
      </c>
      <c r="F214" s="1">
        <v>6340.5</v>
      </c>
      <c r="G214" t="s">
        <v>741</v>
      </c>
      <c r="H214" t="s">
        <v>745</v>
      </c>
      <c r="I214" t="s">
        <v>22</v>
      </c>
      <c r="J214" t="s">
        <v>746</v>
      </c>
      <c r="K214" t="s">
        <v>227</v>
      </c>
      <c r="L214" s="1">
        <v>1351.35</v>
      </c>
      <c r="M214" s="1">
        <v>1351.35</v>
      </c>
      <c r="N214" s="8">
        <v>1228.5</v>
      </c>
      <c r="O214" t="s">
        <v>481</v>
      </c>
      <c r="P214" t="s">
        <v>25</v>
      </c>
      <c r="Q214" s="3">
        <f t="shared" si="12"/>
        <v>43485</v>
      </c>
      <c r="R214" s="2">
        <f t="shared" si="13"/>
        <v>-3</v>
      </c>
      <c r="S214" s="10">
        <f t="shared" si="14"/>
        <v>-3685.5</v>
      </c>
    </row>
    <row r="215" spans="1:19">
      <c r="A215" t="s">
        <v>436</v>
      </c>
      <c r="B215" t="s">
        <v>747</v>
      </c>
      <c r="C215" t="s">
        <v>149</v>
      </c>
      <c r="D215" t="s">
        <v>71</v>
      </c>
      <c r="E215" s="1">
        <v>2256.23</v>
      </c>
      <c r="F215" s="1">
        <v>2256.23</v>
      </c>
      <c r="G215" t="s">
        <v>566</v>
      </c>
      <c r="H215" t="s">
        <v>521</v>
      </c>
      <c r="I215" t="s">
        <v>22</v>
      </c>
      <c r="J215" t="s">
        <v>562</v>
      </c>
      <c r="K215" t="s">
        <v>191</v>
      </c>
      <c r="L215" s="1">
        <v>2256.23</v>
      </c>
      <c r="M215" s="1">
        <v>2256.23</v>
      </c>
      <c r="N215" s="8">
        <v>2256.23</v>
      </c>
      <c r="O215" t="s">
        <v>191</v>
      </c>
      <c r="P215" t="s">
        <v>25</v>
      </c>
      <c r="Q215" s="3">
        <f t="shared" si="12"/>
        <v>43540</v>
      </c>
      <c r="R215" s="2">
        <f t="shared" si="13"/>
        <v>-57</v>
      </c>
      <c r="S215" s="10">
        <f t="shared" si="14"/>
        <v>-128605.11</v>
      </c>
    </row>
    <row r="216" spans="1:19">
      <c r="A216" t="s">
        <v>748</v>
      </c>
      <c r="B216" t="s">
        <v>749</v>
      </c>
      <c r="C216" t="s">
        <v>150</v>
      </c>
      <c r="D216" t="s">
        <v>71</v>
      </c>
      <c r="E216" s="1">
        <v>8050</v>
      </c>
      <c r="F216" s="1">
        <v>8050</v>
      </c>
      <c r="G216" t="s">
        <v>750</v>
      </c>
      <c r="H216" t="s">
        <v>751</v>
      </c>
      <c r="I216" t="s">
        <v>752</v>
      </c>
      <c r="J216" t="s">
        <v>753</v>
      </c>
      <c r="K216" t="s">
        <v>248</v>
      </c>
      <c r="L216" s="1">
        <v>4600</v>
      </c>
      <c r="M216" s="1">
        <v>4600</v>
      </c>
      <c r="N216" s="8">
        <v>4600</v>
      </c>
      <c r="O216" t="str">
        <f t="shared" ref="O216:O218" si="15">J216</f>
        <v>20-DIC-17</v>
      </c>
      <c r="P216" t="s">
        <v>25</v>
      </c>
      <c r="Q216" s="3">
        <f t="shared" si="12"/>
        <v>43149</v>
      </c>
      <c r="R216" s="2">
        <f t="shared" si="13"/>
        <v>337</v>
      </c>
      <c r="S216" s="10">
        <f t="shared" si="14"/>
        <v>1550200</v>
      </c>
    </row>
    <row r="217" spans="1:19">
      <c r="A217" t="s">
        <v>748</v>
      </c>
      <c r="B217" t="s">
        <v>749</v>
      </c>
      <c r="C217" t="s">
        <v>150</v>
      </c>
      <c r="D217" t="s">
        <v>71</v>
      </c>
      <c r="E217" s="1">
        <v>8050</v>
      </c>
      <c r="F217" s="1">
        <v>8050</v>
      </c>
      <c r="G217" t="s">
        <v>750</v>
      </c>
      <c r="H217" t="s">
        <v>115</v>
      </c>
      <c r="I217" t="s">
        <v>752</v>
      </c>
      <c r="J217" t="s">
        <v>754</v>
      </c>
      <c r="K217" t="s">
        <v>248</v>
      </c>
      <c r="L217" s="1">
        <v>3450</v>
      </c>
      <c r="M217" s="1">
        <v>3450</v>
      </c>
      <c r="N217" s="8">
        <v>3450</v>
      </c>
      <c r="O217" t="str">
        <f t="shared" si="15"/>
        <v>10-MAG-18</v>
      </c>
      <c r="P217" t="s">
        <v>25</v>
      </c>
      <c r="Q217" s="3">
        <f t="shared" si="12"/>
        <v>43290</v>
      </c>
      <c r="R217" s="2">
        <f t="shared" si="13"/>
        <v>196</v>
      </c>
      <c r="S217" s="10">
        <f t="shared" si="14"/>
        <v>676200</v>
      </c>
    </row>
    <row r="218" spans="1:19">
      <c r="A218" t="s">
        <v>755</v>
      </c>
      <c r="B218" t="s">
        <v>756</v>
      </c>
      <c r="C218" t="s">
        <v>133</v>
      </c>
      <c r="D218" t="s">
        <v>71</v>
      </c>
      <c r="E218" s="1">
        <v>4000</v>
      </c>
      <c r="F218" s="1">
        <v>4000</v>
      </c>
      <c r="G218" t="s">
        <v>757</v>
      </c>
      <c r="H218" t="s">
        <v>115</v>
      </c>
      <c r="I218" t="s">
        <v>243</v>
      </c>
      <c r="J218" t="s">
        <v>215</v>
      </c>
      <c r="K218" t="s">
        <v>215</v>
      </c>
      <c r="L218" s="1">
        <v>5000</v>
      </c>
      <c r="M218" s="1">
        <v>4000</v>
      </c>
      <c r="N218" s="8">
        <v>4000</v>
      </c>
      <c r="O218" t="str">
        <f t="shared" si="15"/>
        <v>31-DIC-18</v>
      </c>
      <c r="P218" t="s">
        <v>64</v>
      </c>
      <c r="Q218" s="3">
        <f t="shared" si="12"/>
        <v>43525</v>
      </c>
      <c r="R218" s="2">
        <f t="shared" si="13"/>
        <v>-44</v>
      </c>
      <c r="S218" s="10">
        <f t="shared" si="14"/>
        <v>-176000</v>
      </c>
    </row>
    <row r="219" spans="1:19">
      <c r="A219" t="s">
        <v>758</v>
      </c>
      <c r="B219" t="s">
        <v>759</v>
      </c>
      <c r="C219" t="s">
        <v>108</v>
      </c>
      <c r="D219" t="s">
        <v>42</v>
      </c>
      <c r="E219" s="1">
        <v>65</v>
      </c>
      <c r="F219" s="1">
        <v>65</v>
      </c>
      <c r="G219" t="s">
        <v>760</v>
      </c>
      <c r="H219" t="s">
        <v>761</v>
      </c>
      <c r="I219" t="s">
        <v>22</v>
      </c>
      <c r="J219" t="s">
        <v>157</v>
      </c>
      <c r="K219" t="s">
        <v>352</v>
      </c>
      <c r="L219" s="1">
        <v>79.3</v>
      </c>
      <c r="M219" s="1">
        <v>79.3</v>
      </c>
      <c r="N219" s="8">
        <v>65</v>
      </c>
      <c r="O219" t="s">
        <v>161</v>
      </c>
      <c r="P219" t="s">
        <v>25</v>
      </c>
      <c r="Q219" s="3">
        <f t="shared" si="12"/>
        <v>43505</v>
      </c>
      <c r="R219" s="2">
        <f t="shared" si="13"/>
        <v>-16</v>
      </c>
      <c r="S219" s="10">
        <f t="shared" si="14"/>
        <v>-1040</v>
      </c>
    </row>
    <row r="220" spans="1:19">
      <c r="A220" t="s">
        <v>762</v>
      </c>
      <c r="B220" t="s">
        <v>763</v>
      </c>
      <c r="C220" t="s">
        <v>71</v>
      </c>
      <c r="D220" t="s">
        <v>42</v>
      </c>
      <c r="E220" s="1">
        <v>524</v>
      </c>
      <c r="F220" s="1">
        <v>524</v>
      </c>
      <c r="G220" t="s">
        <v>764</v>
      </c>
      <c r="H220" t="s">
        <v>765</v>
      </c>
      <c r="I220" t="s">
        <v>22</v>
      </c>
      <c r="J220" t="s">
        <v>766</v>
      </c>
      <c r="K220" t="s">
        <v>767</v>
      </c>
      <c r="L220" s="1">
        <v>185.44</v>
      </c>
      <c r="M220" s="1">
        <v>185.44</v>
      </c>
      <c r="N220" s="8">
        <v>152</v>
      </c>
      <c r="O220" t="s">
        <v>74</v>
      </c>
      <c r="P220" t="s">
        <v>64</v>
      </c>
      <c r="Q220" s="3">
        <f t="shared" si="12"/>
        <v>42917</v>
      </c>
      <c r="R220" s="2">
        <f t="shared" si="13"/>
        <v>577</v>
      </c>
      <c r="S220" s="10">
        <f t="shared" si="14"/>
        <v>87704</v>
      </c>
    </row>
    <row r="221" spans="1:19">
      <c r="A221" t="s">
        <v>762</v>
      </c>
      <c r="B221" t="s">
        <v>763</v>
      </c>
      <c r="C221" t="s">
        <v>71</v>
      </c>
      <c r="D221" t="s">
        <v>42</v>
      </c>
      <c r="E221" s="1">
        <v>524</v>
      </c>
      <c r="F221" s="1">
        <v>524</v>
      </c>
      <c r="G221" t="s">
        <v>764</v>
      </c>
      <c r="H221" t="s">
        <v>768</v>
      </c>
      <c r="I221" t="s">
        <v>22</v>
      </c>
      <c r="J221" t="s">
        <v>769</v>
      </c>
      <c r="K221" t="s">
        <v>770</v>
      </c>
      <c r="L221" s="1">
        <v>453.84</v>
      </c>
      <c r="M221" s="1">
        <v>453.84</v>
      </c>
      <c r="N221" s="8">
        <v>372</v>
      </c>
      <c r="O221" t="s">
        <v>770</v>
      </c>
      <c r="P221" t="s">
        <v>64</v>
      </c>
      <c r="Q221" s="3">
        <f t="shared" si="12"/>
        <v>42930</v>
      </c>
      <c r="R221" s="2">
        <f t="shared" si="13"/>
        <v>564</v>
      </c>
      <c r="S221" s="10">
        <f t="shared" si="14"/>
        <v>209808</v>
      </c>
    </row>
    <row r="222" spans="1:19">
      <c r="A222" t="s">
        <v>751</v>
      </c>
      <c r="B222" t="s">
        <v>771</v>
      </c>
      <c r="C222" t="s">
        <v>562</v>
      </c>
      <c r="D222" t="s">
        <v>150</v>
      </c>
      <c r="E222" s="1">
        <v>4512.46</v>
      </c>
      <c r="F222" s="1">
        <v>4512.46</v>
      </c>
      <c r="G222" t="s">
        <v>67</v>
      </c>
      <c r="H222" t="s">
        <v>730</v>
      </c>
      <c r="I222" t="s">
        <v>22</v>
      </c>
      <c r="J222" t="s">
        <v>211</v>
      </c>
      <c r="K222" t="s">
        <v>274</v>
      </c>
      <c r="L222" s="1">
        <v>2256.23</v>
      </c>
      <c r="M222" s="1">
        <v>2256.23</v>
      </c>
      <c r="N222" s="8">
        <v>2256.23</v>
      </c>
      <c r="O222" t="s">
        <v>305</v>
      </c>
      <c r="P222" t="s">
        <v>64</v>
      </c>
      <c r="Q222" s="3">
        <f t="shared" si="12"/>
        <v>43515</v>
      </c>
      <c r="R222" s="2">
        <f t="shared" si="13"/>
        <v>-36</v>
      </c>
      <c r="S222" s="10">
        <f t="shared" si="14"/>
        <v>-81224.28</v>
      </c>
    </row>
    <row r="223" spans="1:19">
      <c r="A223" t="s">
        <v>751</v>
      </c>
      <c r="B223" t="s">
        <v>771</v>
      </c>
      <c r="C223" t="s">
        <v>562</v>
      </c>
      <c r="D223" t="s">
        <v>150</v>
      </c>
      <c r="E223" s="1">
        <v>4512.46</v>
      </c>
      <c r="F223" s="1">
        <v>4512.46</v>
      </c>
      <c r="G223" t="s">
        <v>67</v>
      </c>
      <c r="H223" t="s">
        <v>128</v>
      </c>
      <c r="I223" t="s">
        <v>22</v>
      </c>
      <c r="J223" t="s">
        <v>403</v>
      </c>
      <c r="K223" t="s">
        <v>136</v>
      </c>
      <c r="L223" s="1">
        <v>2256.23</v>
      </c>
      <c r="M223" s="1">
        <v>2256.23</v>
      </c>
      <c r="N223" s="8">
        <v>2256.23</v>
      </c>
      <c r="O223" t="s">
        <v>403</v>
      </c>
      <c r="P223" t="s">
        <v>64</v>
      </c>
      <c r="Q223" s="3">
        <f t="shared" si="12"/>
        <v>43529</v>
      </c>
      <c r="R223" s="2">
        <f t="shared" si="13"/>
        <v>-50</v>
      </c>
      <c r="S223" s="10">
        <f t="shared" si="14"/>
        <v>-112811.5</v>
      </c>
    </row>
    <row r="224" spans="1:19">
      <c r="A224" t="s">
        <v>772</v>
      </c>
      <c r="B224" t="s">
        <v>773</v>
      </c>
      <c r="C224" t="s">
        <v>130</v>
      </c>
      <c r="D224" t="s">
        <v>62</v>
      </c>
      <c r="E224" s="1">
        <v>249.6</v>
      </c>
      <c r="F224" s="1">
        <v>249.6</v>
      </c>
      <c r="G224" t="s">
        <v>774</v>
      </c>
      <c r="H224" t="s">
        <v>775</v>
      </c>
      <c r="I224" t="s">
        <v>22</v>
      </c>
      <c r="J224" t="s">
        <v>776</v>
      </c>
      <c r="K224" t="s">
        <v>386</v>
      </c>
      <c r="L224" s="1">
        <v>380.64</v>
      </c>
      <c r="M224" s="1">
        <v>318.24</v>
      </c>
      <c r="N224" s="8">
        <v>249.6</v>
      </c>
      <c r="O224" t="s">
        <v>777</v>
      </c>
      <c r="P224" t="s">
        <v>64</v>
      </c>
      <c r="Q224" s="3">
        <f t="shared" si="12"/>
        <v>43360</v>
      </c>
      <c r="R224" s="2">
        <f t="shared" si="13"/>
        <v>140</v>
      </c>
      <c r="S224" s="10">
        <f t="shared" si="14"/>
        <v>34944</v>
      </c>
    </row>
    <row r="225" spans="1:19">
      <c r="A225" t="s">
        <v>778</v>
      </c>
      <c r="B225" t="s">
        <v>779</v>
      </c>
      <c r="C225" t="s">
        <v>104</v>
      </c>
      <c r="D225" t="s">
        <v>105</v>
      </c>
      <c r="E225" s="1">
        <v>5475.42</v>
      </c>
      <c r="F225" s="1">
        <v>2737.71</v>
      </c>
      <c r="G225" t="s">
        <v>60</v>
      </c>
      <c r="H225" t="s">
        <v>780</v>
      </c>
      <c r="I225" t="s">
        <v>22</v>
      </c>
      <c r="J225" t="s">
        <v>157</v>
      </c>
      <c r="K225" t="s">
        <v>28</v>
      </c>
      <c r="L225" s="1">
        <v>3250.01</v>
      </c>
      <c r="M225" s="1">
        <v>2737.71</v>
      </c>
      <c r="N225" s="8">
        <v>2737.71</v>
      </c>
      <c r="O225" t="s">
        <v>28</v>
      </c>
      <c r="P225" t="s">
        <v>64</v>
      </c>
      <c r="Q225" s="3">
        <f t="shared" si="12"/>
        <v>43504</v>
      </c>
      <c r="R225" s="2">
        <f t="shared" si="13"/>
        <v>-8</v>
      </c>
      <c r="S225" s="10">
        <f t="shared" si="14"/>
        <v>-21901.68</v>
      </c>
    </row>
    <row r="226" spans="1:19">
      <c r="A226" t="s">
        <v>781</v>
      </c>
      <c r="B226" t="s">
        <v>782</v>
      </c>
      <c r="C226" t="s">
        <v>104</v>
      </c>
      <c r="D226" t="s">
        <v>105</v>
      </c>
      <c r="E226" s="1">
        <v>3000</v>
      </c>
      <c r="F226" s="1">
        <v>3000</v>
      </c>
      <c r="G226" t="s">
        <v>783</v>
      </c>
      <c r="H226" t="s">
        <v>115</v>
      </c>
      <c r="I226" t="s">
        <v>22</v>
      </c>
      <c r="J226" t="s">
        <v>784</v>
      </c>
      <c r="K226" t="s">
        <v>109</v>
      </c>
      <c r="L226" s="1">
        <v>3000</v>
      </c>
      <c r="M226" s="1">
        <v>3000</v>
      </c>
      <c r="N226" s="8">
        <v>3000</v>
      </c>
      <c r="O226" t="s">
        <v>784</v>
      </c>
      <c r="P226" t="s">
        <v>64</v>
      </c>
      <c r="Q226" s="3">
        <f t="shared" si="12"/>
        <v>43548</v>
      </c>
      <c r="R226" s="2">
        <f t="shared" si="13"/>
        <v>-52</v>
      </c>
      <c r="S226" s="10">
        <f t="shared" si="14"/>
        <v>-156000</v>
      </c>
    </row>
    <row r="227" spans="1:19">
      <c r="A227" t="s">
        <v>785</v>
      </c>
      <c r="B227" t="s">
        <v>786</v>
      </c>
      <c r="C227" t="s">
        <v>59</v>
      </c>
      <c r="D227" t="s">
        <v>119</v>
      </c>
      <c r="E227" s="1">
        <v>4516.4399999999996</v>
      </c>
      <c r="F227" s="1">
        <v>4516.4399999999996</v>
      </c>
      <c r="G227" t="s">
        <v>637</v>
      </c>
      <c r="H227" t="s">
        <v>787</v>
      </c>
      <c r="I227" t="s">
        <v>22</v>
      </c>
      <c r="J227" t="s">
        <v>339</v>
      </c>
      <c r="K227" t="s">
        <v>421</v>
      </c>
      <c r="L227" s="1">
        <v>2258.2199999999998</v>
      </c>
      <c r="M227" s="1">
        <v>2258.2199999999998</v>
      </c>
      <c r="N227" s="8">
        <v>2258.2199999999998</v>
      </c>
      <c r="O227" t="s">
        <v>421</v>
      </c>
      <c r="P227" t="s">
        <v>64</v>
      </c>
      <c r="Q227" s="3">
        <f t="shared" si="12"/>
        <v>43588</v>
      </c>
      <c r="R227" s="2">
        <f t="shared" si="13"/>
        <v>-57</v>
      </c>
      <c r="S227" s="10">
        <f t="shared" si="14"/>
        <v>-128718.54</v>
      </c>
    </row>
    <row r="228" spans="1:19">
      <c r="A228" t="s">
        <v>785</v>
      </c>
      <c r="B228" t="s">
        <v>786</v>
      </c>
      <c r="C228" t="s">
        <v>59</v>
      </c>
      <c r="D228" t="s">
        <v>119</v>
      </c>
      <c r="E228" s="1">
        <v>4516.4399999999996</v>
      </c>
      <c r="F228" s="1">
        <v>4516.4399999999996</v>
      </c>
      <c r="G228" t="s">
        <v>637</v>
      </c>
      <c r="H228" t="s">
        <v>788</v>
      </c>
      <c r="I228" t="s">
        <v>22</v>
      </c>
      <c r="J228" t="s">
        <v>129</v>
      </c>
      <c r="K228" t="s">
        <v>113</v>
      </c>
      <c r="L228" s="1">
        <v>2258.2199999999998</v>
      </c>
      <c r="M228" s="1">
        <v>2258.2199999999998</v>
      </c>
      <c r="N228" s="8">
        <v>2258.2199999999998</v>
      </c>
      <c r="O228" t="s">
        <v>238</v>
      </c>
      <c r="P228" t="s">
        <v>64</v>
      </c>
      <c r="Q228" s="3">
        <f t="shared" si="12"/>
        <v>43574</v>
      </c>
      <c r="R228" s="2">
        <f t="shared" si="13"/>
        <v>-43</v>
      </c>
      <c r="S228" s="10">
        <f t="shared" si="14"/>
        <v>-97103.459999999992</v>
      </c>
    </row>
    <row r="229" spans="1:19">
      <c r="A229" t="s">
        <v>789</v>
      </c>
      <c r="B229" t="s">
        <v>790</v>
      </c>
      <c r="C229" t="s">
        <v>133</v>
      </c>
      <c r="D229" t="s">
        <v>104</v>
      </c>
      <c r="E229" s="1">
        <v>1804.98</v>
      </c>
      <c r="F229" s="1">
        <v>1804.98</v>
      </c>
      <c r="G229" t="s">
        <v>106</v>
      </c>
      <c r="H229" t="s">
        <v>791</v>
      </c>
      <c r="I229" t="s">
        <v>22</v>
      </c>
      <c r="J229" t="s">
        <v>211</v>
      </c>
      <c r="K229" t="s">
        <v>210</v>
      </c>
      <c r="L229" s="1">
        <v>2256.23</v>
      </c>
      <c r="M229" s="1">
        <v>1804.98</v>
      </c>
      <c r="N229" s="8">
        <v>1804.98</v>
      </c>
      <c r="O229" t="s">
        <v>305</v>
      </c>
      <c r="P229" t="s">
        <v>64</v>
      </c>
      <c r="Q229" s="3">
        <f t="shared" si="12"/>
        <v>43515</v>
      </c>
      <c r="R229" s="2">
        <f t="shared" si="13"/>
        <v>-34</v>
      </c>
      <c r="S229" s="10">
        <f t="shared" si="14"/>
        <v>-61369.32</v>
      </c>
    </row>
    <row r="230" spans="1:19">
      <c r="A230" t="s">
        <v>792</v>
      </c>
      <c r="B230" t="s">
        <v>793</v>
      </c>
      <c r="C230" t="s">
        <v>133</v>
      </c>
      <c r="D230" t="s">
        <v>104</v>
      </c>
      <c r="E230" s="1">
        <v>4512.46</v>
      </c>
      <c r="F230" s="1">
        <v>4512.46</v>
      </c>
      <c r="G230" t="s">
        <v>794</v>
      </c>
      <c r="H230" t="s">
        <v>521</v>
      </c>
      <c r="I230" t="s">
        <v>22</v>
      </c>
      <c r="J230" t="s">
        <v>216</v>
      </c>
      <c r="K230" t="s">
        <v>371</v>
      </c>
      <c r="L230" s="1">
        <v>4512.46</v>
      </c>
      <c r="M230" s="1">
        <v>4512.46</v>
      </c>
      <c r="N230" s="8">
        <v>4512.46</v>
      </c>
      <c r="O230" t="s">
        <v>371</v>
      </c>
      <c r="P230" t="s">
        <v>64</v>
      </c>
      <c r="Q230" s="3">
        <f t="shared" si="12"/>
        <v>43535</v>
      </c>
      <c r="R230" s="2">
        <f t="shared" si="13"/>
        <v>-54</v>
      </c>
      <c r="S230" s="10">
        <f t="shared" si="14"/>
        <v>-243672.84</v>
      </c>
    </row>
    <row r="231" spans="1:19">
      <c r="A231" t="s">
        <v>795</v>
      </c>
      <c r="B231" t="s">
        <v>796</v>
      </c>
      <c r="C231" t="s">
        <v>133</v>
      </c>
      <c r="D231" t="s">
        <v>104</v>
      </c>
      <c r="E231" s="1">
        <v>1672.13</v>
      </c>
      <c r="F231" s="1">
        <v>1672.13</v>
      </c>
      <c r="G231" t="s">
        <v>124</v>
      </c>
      <c r="H231" t="s">
        <v>797</v>
      </c>
      <c r="I231" t="s">
        <v>22</v>
      </c>
      <c r="J231" t="s">
        <v>248</v>
      </c>
      <c r="K231" t="s">
        <v>211</v>
      </c>
      <c r="L231" s="1">
        <v>2000</v>
      </c>
      <c r="M231" s="1">
        <v>1672.13</v>
      </c>
      <c r="N231" s="8">
        <v>1672.13</v>
      </c>
      <c r="O231" t="s">
        <v>211</v>
      </c>
      <c r="P231" t="s">
        <v>64</v>
      </c>
      <c r="Q231" s="3">
        <f t="shared" si="12"/>
        <v>43514</v>
      </c>
      <c r="R231" s="2">
        <f t="shared" si="13"/>
        <v>-33</v>
      </c>
      <c r="S231" s="10">
        <f t="shared" si="14"/>
        <v>-55180.29</v>
      </c>
    </row>
    <row r="232" spans="1:19">
      <c r="A232" t="s">
        <v>798</v>
      </c>
      <c r="B232" t="s">
        <v>799</v>
      </c>
      <c r="C232" t="s">
        <v>116</v>
      </c>
      <c r="D232" t="s">
        <v>63</v>
      </c>
      <c r="E232" s="1">
        <v>532.36</v>
      </c>
      <c r="F232" s="1">
        <v>532.36</v>
      </c>
      <c r="G232" t="s">
        <v>800</v>
      </c>
      <c r="H232" t="s">
        <v>801</v>
      </c>
      <c r="I232" t="s">
        <v>22</v>
      </c>
      <c r="J232" t="s">
        <v>667</v>
      </c>
      <c r="K232" t="s">
        <v>196</v>
      </c>
      <c r="L232" s="1">
        <v>417.44</v>
      </c>
      <c r="M232" s="1">
        <v>417.44</v>
      </c>
      <c r="N232" s="8">
        <v>342.16</v>
      </c>
      <c r="O232" t="s">
        <v>196</v>
      </c>
      <c r="P232" t="s">
        <v>25</v>
      </c>
      <c r="Q232" s="3">
        <f t="shared" si="12"/>
        <v>43464</v>
      </c>
      <c r="R232" s="2">
        <f t="shared" si="13"/>
        <v>38</v>
      </c>
      <c r="S232" s="10">
        <f t="shared" si="14"/>
        <v>13002.080000000002</v>
      </c>
    </row>
    <row r="233" spans="1:19">
      <c r="A233" t="s">
        <v>798</v>
      </c>
      <c r="B233" t="s">
        <v>799</v>
      </c>
      <c r="C233" t="s">
        <v>116</v>
      </c>
      <c r="D233" t="s">
        <v>63</v>
      </c>
      <c r="E233" s="1">
        <v>532.36</v>
      </c>
      <c r="F233" s="1">
        <v>532.36</v>
      </c>
      <c r="G233" t="s">
        <v>800</v>
      </c>
      <c r="H233" t="s">
        <v>802</v>
      </c>
      <c r="I233" t="s">
        <v>22</v>
      </c>
      <c r="J233" t="s">
        <v>667</v>
      </c>
      <c r="K233" t="s">
        <v>196</v>
      </c>
      <c r="L233" s="1">
        <v>232.04</v>
      </c>
      <c r="M233" s="1">
        <v>232.04</v>
      </c>
      <c r="N233" s="8">
        <v>190.2</v>
      </c>
      <c r="O233" t="s">
        <v>196</v>
      </c>
      <c r="P233" t="s">
        <v>25</v>
      </c>
      <c r="Q233" s="3">
        <f t="shared" si="12"/>
        <v>43464</v>
      </c>
      <c r="R233" s="2">
        <f t="shared" si="13"/>
        <v>38</v>
      </c>
      <c r="S233" s="10">
        <f t="shared" si="14"/>
        <v>7227.5999999999995</v>
      </c>
    </row>
    <row r="234" spans="1:19">
      <c r="A234" t="s">
        <v>803</v>
      </c>
      <c r="B234" t="s">
        <v>804</v>
      </c>
      <c r="C234" t="s">
        <v>119</v>
      </c>
      <c r="D234" t="s">
        <v>89</v>
      </c>
      <c r="E234" s="1">
        <v>480</v>
      </c>
      <c r="F234" s="1">
        <v>480</v>
      </c>
      <c r="G234" t="s">
        <v>805</v>
      </c>
      <c r="H234" t="s">
        <v>806</v>
      </c>
      <c r="I234" t="s">
        <v>243</v>
      </c>
      <c r="J234" t="s">
        <v>58</v>
      </c>
      <c r="K234" t="s">
        <v>119</v>
      </c>
      <c r="L234" s="1">
        <v>600</v>
      </c>
      <c r="M234" s="1">
        <v>480</v>
      </c>
      <c r="N234" s="8">
        <v>480</v>
      </c>
      <c r="O234" t="str">
        <f>J234</f>
        <v>26-FEB-19</v>
      </c>
      <c r="P234" t="s">
        <v>64</v>
      </c>
      <c r="Q234" s="3">
        <f t="shared" si="12"/>
        <v>43582</v>
      </c>
      <c r="R234" s="2">
        <f t="shared" si="13"/>
        <v>-43</v>
      </c>
      <c r="S234" s="10">
        <f t="shared" si="14"/>
        <v>-20640</v>
      </c>
    </row>
    <row r="235" spans="1:19">
      <c r="A235" t="s">
        <v>807</v>
      </c>
      <c r="B235" t="s">
        <v>808</v>
      </c>
      <c r="C235" t="s">
        <v>133</v>
      </c>
      <c r="D235" t="s">
        <v>110</v>
      </c>
      <c r="E235" s="1">
        <v>2256.23</v>
      </c>
      <c r="F235" s="1">
        <v>2256.23</v>
      </c>
      <c r="G235" t="s">
        <v>419</v>
      </c>
      <c r="H235" t="s">
        <v>521</v>
      </c>
      <c r="I235" t="s">
        <v>22</v>
      </c>
      <c r="J235" t="s">
        <v>135</v>
      </c>
      <c r="K235" t="s">
        <v>136</v>
      </c>
      <c r="L235" s="1">
        <v>2256.23</v>
      </c>
      <c r="M235" s="1">
        <v>2256.23</v>
      </c>
      <c r="N235" s="8">
        <v>2256.23</v>
      </c>
      <c r="O235" t="s">
        <v>137</v>
      </c>
      <c r="P235" t="s">
        <v>64</v>
      </c>
      <c r="Q235" s="3">
        <f t="shared" si="12"/>
        <v>43528</v>
      </c>
      <c r="R235" s="2">
        <f t="shared" si="13"/>
        <v>-47</v>
      </c>
      <c r="S235" s="10">
        <f t="shared" si="14"/>
        <v>-106042.81</v>
      </c>
    </row>
    <row r="236" spans="1:19">
      <c r="A236" t="s">
        <v>809</v>
      </c>
      <c r="B236" t="s">
        <v>810</v>
      </c>
      <c r="C236" t="s">
        <v>133</v>
      </c>
      <c r="D236" t="s">
        <v>110</v>
      </c>
      <c r="E236" s="1">
        <v>3200</v>
      </c>
      <c r="F236" s="1">
        <v>3200</v>
      </c>
      <c r="G236" t="s">
        <v>811</v>
      </c>
      <c r="H236" t="s">
        <v>115</v>
      </c>
      <c r="I236" t="s">
        <v>243</v>
      </c>
      <c r="J236" t="s">
        <v>215</v>
      </c>
      <c r="K236" t="s">
        <v>215</v>
      </c>
      <c r="L236" s="1">
        <v>4000</v>
      </c>
      <c r="M236" s="1">
        <v>3200</v>
      </c>
      <c r="N236" s="8">
        <v>3200</v>
      </c>
      <c r="O236" t="str">
        <f>J236</f>
        <v>31-DIC-18</v>
      </c>
      <c r="P236" t="s">
        <v>64</v>
      </c>
      <c r="Q236" s="3">
        <f t="shared" si="12"/>
        <v>43525</v>
      </c>
      <c r="R236" s="2">
        <f t="shared" si="13"/>
        <v>-44</v>
      </c>
      <c r="S236" s="10">
        <f t="shared" si="14"/>
        <v>-140800</v>
      </c>
    </row>
    <row r="237" spans="1:19">
      <c r="A237" t="s">
        <v>812</v>
      </c>
      <c r="B237" t="s">
        <v>813</v>
      </c>
      <c r="C237" t="s">
        <v>37</v>
      </c>
      <c r="D237" t="s">
        <v>110</v>
      </c>
      <c r="E237" s="1">
        <v>80</v>
      </c>
      <c r="F237" s="1">
        <v>80</v>
      </c>
      <c r="G237" t="s">
        <v>814</v>
      </c>
      <c r="H237" t="s">
        <v>815</v>
      </c>
      <c r="I237" t="s">
        <v>22</v>
      </c>
      <c r="J237" t="s">
        <v>211</v>
      </c>
      <c r="K237" t="s">
        <v>211</v>
      </c>
      <c r="L237" s="1">
        <v>100</v>
      </c>
      <c r="M237" s="1">
        <v>80</v>
      </c>
      <c r="N237" s="8">
        <v>80</v>
      </c>
      <c r="O237" t="s">
        <v>211</v>
      </c>
      <c r="P237" t="s">
        <v>64</v>
      </c>
      <c r="Q237" s="3">
        <f t="shared" si="12"/>
        <v>43514</v>
      </c>
      <c r="R237" s="2">
        <f t="shared" si="13"/>
        <v>-32</v>
      </c>
      <c r="S237" s="10">
        <f t="shared" si="14"/>
        <v>-2560</v>
      </c>
    </row>
    <row r="238" spans="1:19">
      <c r="A238" t="s">
        <v>816</v>
      </c>
      <c r="B238" t="s">
        <v>817</v>
      </c>
      <c r="C238" t="s">
        <v>150</v>
      </c>
      <c r="D238" t="s">
        <v>71</v>
      </c>
      <c r="E238" s="1">
        <v>10684.09</v>
      </c>
      <c r="F238" s="1">
        <v>10684.09</v>
      </c>
      <c r="G238" t="s">
        <v>618</v>
      </c>
      <c r="H238" t="s">
        <v>818</v>
      </c>
      <c r="I238" t="s">
        <v>22</v>
      </c>
      <c r="J238" t="s">
        <v>92</v>
      </c>
      <c r="K238" t="s">
        <v>185</v>
      </c>
      <c r="L238" s="1">
        <v>13034.59</v>
      </c>
      <c r="M238" s="1">
        <v>13034.59</v>
      </c>
      <c r="N238" s="8">
        <v>10684.09</v>
      </c>
      <c r="O238" t="s">
        <v>185</v>
      </c>
      <c r="P238" t="s">
        <v>25</v>
      </c>
      <c r="Q238" s="3">
        <f t="shared" si="12"/>
        <v>43462</v>
      </c>
      <c r="R238" s="2">
        <f t="shared" si="13"/>
        <v>24</v>
      </c>
      <c r="S238" s="10">
        <f t="shared" si="14"/>
        <v>256418.16</v>
      </c>
    </row>
    <row r="239" spans="1:19">
      <c r="A239" t="s">
        <v>819</v>
      </c>
      <c r="B239" t="s">
        <v>820</v>
      </c>
      <c r="C239" t="s">
        <v>18</v>
      </c>
      <c r="D239" t="s">
        <v>19</v>
      </c>
      <c r="E239" s="1">
        <v>27953.03</v>
      </c>
      <c r="F239" s="1">
        <v>27953.03</v>
      </c>
      <c r="G239" t="s">
        <v>821</v>
      </c>
      <c r="H239" t="s">
        <v>822</v>
      </c>
      <c r="I239" t="s">
        <v>22</v>
      </c>
      <c r="J239" t="s">
        <v>215</v>
      </c>
      <c r="K239" t="s">
        <v>136</v>
      </c>
      <c r="L239" s="1">
        <v>15289.38</v>
      </c>
      <c r="M239" s="1">
        <v>15289.38</v>
      </c>
      <c r="N239" s="8">
        <v>12532.28</v>
      </c>
      <c r="O239" t="s">
        <v>136</v>
      </c>
      <c r="P239" t="s">
        <v>25</v>
      </c>
      <c r="Q239" s="3">
        <f t="shared" si="12"/>
        <v>43533</v>
      </c>
      <c r="R239" s="2">
        <f t="shared" si="13"/>
        <v>-29</v>
      </c>
      <c r="S239" s="10">
        <f t="shared" si="14"/>
        <v>-363436.12</v>
      </c>
    </row>
    <row r="240" spans="1:19">
      <c r="A240" t="s">
        <v>819</v>
      </c>
      <c r="B240" t="s">
        <v>820</v>
      </c>
      <c r="C240" t="s">
        <v>18</v>
      </c>
      <c r="D240" t="s">
        <v>19</v>
      </c>
      <c r="E240" s="1">
        <v>27953.03</v>
      </c>
      <c r="F240" s="1">
        <v>27953.03</v>
      </c>
      <c r="G240" t="s">
        <v>821</v>
      </c>
      <c r="H240" t="s">
        <v>823</v>
      </c>
      <c r="I240" t="s">
        <v>22</v>
      </c>
      <c r="J240" t="s">
        <v>196</v>
      </c>
      <c r="K240" t="s">
        <v>364</v>
      </c>
      <c r="L240" s="1">
        <v>18813.32</v>
      </c>
      <c r="M240" s="1">
        <v>18813.32</v>
      </c>
      <c r="N240" s="8">
        <v>15420.75</v>
      </c>
      <c r="O240" t="s">
        <v>364</v>
      </c>
      <c r="P240" t="s">
        <v>25</v>
      </c>
      <c r="Q240" s="3">
        <f t="shared" si="12"/>
        <v>43483</v>
      </c>
      <c r="R240" s="2">
        <f t="shared" si="13"/>
        <v>21</v>
      </c>
      <c r="S240" s="10">
        <f t="shared" si="14"/>
        <v>323835.75</v>
      </c>
    </row>
    <row r="241" spans="1:19">
      <c r="A241" t="s">
        <v>824</v>
      </c>
      <c r="B241" t="s">
        <v>825</v>
      </c>
      <c r="C241" t="s">
        <v>108</v>
      </c>
      <c r="D241" t="s">
        <v>42</v>
      </c>
      <c r="E241" s="1">
        <v>410.76</v>
      </c>
      <c r="F241" s="1">
        <v>410.76</v>
      </c>
      <c r="G241" t="s">
        <v>826</v>
      </c>
      <c r="H241" t="s">
        <v>827</v>
      </c>
      <c r="I241" t="s">
        <v>22</v>
      </c>
      <c r="J241" t="s">
        <v>828</v>
      </c>
      <c r="K241" t="s">
        <v>185</v>
      </c>
      <c r="L241" s="1">
        <v>136.91999999999999</v>
      </c>
      <c r="M241" s="1">
        <v>136.91999999999999</v>
      </c>
      <c r="N241" s="8">
        <v>136.91999999999999</v>
      </c>
      <c r="O241" t="s">
        <v>92</v>
      </c>
      <c r="P241" t="s">
        <v>25</v>
      </c>
      <c r="Q241" s="3">
        <f t="shared" si="12"/>
        <v>43459</v>
      </c>
      <c r="R241" s="2">
        <f t="shared" si="13"/>
        <v>30</v>
      </c>
      <c r="S241" s="10">
        <f t="shared" si="14"/>
        <v>4107.5999999999995</v>
      </c>
    </row>
    <row r="242" spans="1:19">
      <c r="A242" t="s">
        <v>824</v>
      </c>
      <c r="B242" t="s">
        <v>825</v>
      </c>
      <c r="C242" t="s">
        <v>108</v>
      </c>
      <c r="D242" t="s">
        <v>42</v>
      </c>
      <c r="E242" s="1">
        <v>410.76</v>
      </c>
      <c r="F242" s="1">
        <v>410.76</v>
      </c>
      <c r="G242" t="s">
        <v>826</v>
      </c>
      <c r="H242" t="s">
        <v>829</v>
      </c>
      <c r="I242" t="s">
        <v>22</v>
      </c>
      <c r="J242" t="s">
        <v>830</v>
      </c>
      <c r="K242" t="s">
        <v>831</v>
      </c>
      <c r="L242" s="1">
        <v>273.83999999999997</v>
      </c>
      <c r="M242" s="1">
        <v>273.83999999999997</v>
      </c>
      <c r="N242" s="8">
        <v>273.83999999999997</v>
      </c>
      <c r="O242" t="s">
        <v>831</v>
      </c>
      <c r="P242" t="s">
        <v>25</v>
      </c>
      <c r="Q242" s="3">
        <f t="shared" si="12"/>
        <v>43427</v>
      </c>
      <c r="R242" s="2">
        <f t="shared" si="13"/>
        <v>62</v>
      </c>
      <c r="S242" s="10">
        <f t="shared" si="14"/>
        <v>16978.079999999998</v>
      </c>
    </row>
    <row r="243" spans="1:19">
      <c r="A243" t="s">
        <v>832</v>
      </c>
      <c r="B243" t="s">
        <v>833</v>
      </c>
      <c r="C243" t="s">
        <v>42</v>
      </c>
      <c r="D243" t="s">
        <v>62</v>
      </c>
      <c r="E243" s="1">
        <v>2683.33</v>
      </c>
      <c r="F243" s="1">
        <v>2683.33</v>
      </c>
      <c r="G243" t="s">
        <v>834</v>
      </c>
      <c r="H243" t="s">
        <v>835</v>
      </c>
      <c r="I243" t="s">
        <v>22</v>
      </c>
      <c r="J243" t="s">
        <v>836</v>
      </c>
      <c r="K243" t="s">
        <v>836</v>
      </c>
      <c r="L243" s="1">
        <v>3273.66</v>
      </c>
      <c r="M243" s="1">
        <v>3273.66</v>
      </c>
      <c r="N243" s="8">
        <v>2683.33</v>
      </c>
      <c r="O243" t="s">
        <v>836</v>
      </c>
      <c r="P243" t="s">
        <v>25</v>
      </c>
      <c r="Q243" s="3">
        <f t="shared" si="12"/>
        <v>43437</v>
      </c>
      <c r="R243" s="2">
        <f t="shared" si="13"/>
        <v>64</v>
      </c>
      <c r="S243" s="10">
        <f t="shared" si="14"/>
        <v>171733.12</v>
      </c>
    </row>
    <row r="244" spans="1:19">
      <c r="A244" t="s">
        <v>837</v>
      </c>
      <c r="B244" t="s">
        <v>838</v>
      </c>
      <c r="C244" t="s">
        <v>42</v>
      </c>
      <c r="D244" t="s">
        <v>62</v>
      </c>
      <c r="E244" s="1">
        <v>8418.49</v>
      </c>
      <c r="F244" s="1">
        <v>8418.49</v>
      </c>
      <c r="G244" t="s">
        <v>839</v>
      </c>
      <c r="H244" t="s">
        <v>840</v>
      </c>
      <c r="I244" t="s">
        <v>22</v>
      </c>
      <c r="J244" t="s">
        <v>215</v>
      </c>
      <c r="K244" t="s">
        <v>136</v>
      </c>
      <c r="L244" s="1">
        <v>1742</v>
      </c>
      <c r="M244" s="1">
        <v>1742</v>
      </c>
      <c r="N244" s="8">
        <v>1577.85</v>
      </c>
      <c r="O244" t="s">
        <v>136</v>
      </c>
      <c r="P244" t="s">
        <v>25</v>
      </c>
      <c r="Q244" s="3">
        <f t="shared" si="12"/>
        <v>43533</v>
      </c>
      <c r="R244" s="2">
        <f t="shared" si="13"/>
        <v>-32</v>
      </c>
      <c r="S244" s="10">
        <f t="shared" si="14"/>
        <v>-50491.199999999997</v>
      </c>
    </row>
    <row r="245" spans="1:19">
      <c r="A245" t="s">
        <v>837</v>
      </c>
      <c r="B245" t="s">
        <v>838</v>
      </c>
      <c r="C245" t="s">
        <v>42</v>
      </c>
      <c r="D245" t="s">
        <v>62</v>
      </c>
      <c r="E245" s="1">
        <v>8418.49</v>
      </c>
      <c r="F245" s="1">
        <v>8418.49</v>
      </c>
      <c r="G245" t="s">
        <v>839</v>
      </c>
      <c r="H245" t="s">
        <v>841</v>
      </c>
      <c r="I245" t="s">
        <v>22</v>
      </c>
      <c r="J245" t="s">
        <v>24</v>
      </c>
      <c r="K245" t="s">
        <v>28</v>
      </c>
      <c r="L245" s="1">
        <v>608</v>
      </c>
      <c r="M245" s="1">
        <v>608</v>
      </c>
      <c r="N245" s="8">
        <v>552.73</v>
      </c>
      <c r="O245" t="s">
        <v>27</v>
      </c>
      <c r="P245" t="s">
        <v>25</v>
      </c>
      <c r="Q245" s="3">
        <f t="shared" si="12"/>
        <v>43501</v>
      </c>
      <c r="R245" s="2">
        <f t="shared" si="13"/>
        <v>0</v>
      </c>
      <c r="S245" s="10">
        <f t="shared" si="14"/>
        <v>0</v>
      </c>
    </row>
    <row r="246" spans="1:19">
      <c r="A246" t="s">
        <v>837</v>
      </c>
      <c r="B246" t="s">
        <v>838</v>
      </c>
      <c r="C246" t="s">
        <v>42</v>
      </c>
      <c r="D246" t="s">
        <v>62</v>
      </c>
      <c r="E246" s="1">
        <v>8418.49</v>
      </c>
      <c r="F246" s="1">
        <v>8418.49</v>
      </c>
      <c r="G246" t="s">
        <v>839</v>
      </c>
      <c r="H246" t="s">
        <v>842</v>
      </c>
      <c r="I246" t="s">
        <v>22</v>
      </c>
      <c r="J246" t="s">
        <v>24</v>
      </c>
      <c r="K246" t="s">
        <v>28</v>
      </c>
      <c r="L246" s="1">
        <v>3656.81</v>
      </c>
      <c r="M246" s="1">
        <v>3656.81</v>
      </c>
      <c r="N246" s="8">
        <v>3314.04</v>
      </c>
      <c r="O246" t="s">
        <v>28</v>
      </c>
      <c r="P246" t="s">
        <v>25</v>
      </c>
      <c r="Q246" s="3">
        <f t="shared" si="12"/>
        <v>43504</v>
      </c>
      <c r="R246" s="2">
        <f t="shared" si="13"/>
        <v>-3</v>
      </c>
      <c r="S246" s="10">
        <f t="shared" si="14"/>
        <v>-9942.119999999999</v>
      </c>
    </row>
    <row r="247" spans="1:19">
      <c r="A247" t="s">
        <v>837</v>
      </c>
      <c r="B247" t="s">
        <v>838</v>
      </c>
      <c r="C247" t="s">
        <v>42</v>
      </c>
      <c r="D247" t="s">
        <v>62</v>
      </c>
      <c r="E247" s="1">
        <v>8418.49</v>
      </c>
      <c r="F247" s="1">
        <v>8418.49</v>
      </c>
      <c r="G247" t="s">
        <v>839</v>
      </c>
      <c r="H247" t="s">
        <v>843</v>
      </c>
      <c r="I247" t="s">
        <v>22</v>
      </c>
      <c r="J247" t="s">
        <v>196</v>
      </c>
      <c r="K247" t="s">
        <v>296</v>
      </c>
      <c r="L247" s="1">
        <v>3289.75</v>
      </c>
      <c r="M247" s="1">
        <v>3289.75</v>
      </c>
      <c r="N247" s="8">
        <v>2973.87</v>
      </c>
      <c r="O247" t="s">
        <v>296</v>
      </c>
      <c r="P247" t="s">
        <v>25</v>
      </c>
      <c r="Q247" s="3">
        <f t="shared" si="12"/>
        <v>43470</v>
      </c>
      <c r="R247" s="2">
        <f t="shared" si="13"/>
        <v>31</v>
      </c>
      <c r="S247" s="10">
        <f t="shared" si="14"/>
        <v>92189.97</v>
      </c>
    </row>
    <row r="248" spans="1:19">
      <c r="A248" t="s">
        <v>844</v>
      </c>
      <c r="B248" t="s">
        <v>845</v>
      </c>
      <c r="C248" t="s">
        <v>113</v>
      </c>
      <c r="D248" t="s">
        <v>49</v>
      </c>
      <c r="E248" s="1">
        <v>2500</v>
      </c>
      <c r="F248" s="1">
        <v>2500</v>
      </c>
      <c r="G248" t="s">
        <v>622</v>
      </c>
      <c r="H248" t="s">
        <v>128</v>
      </c>
      <c r="I248" t="s">
        <v>22</v>
      </c>
      <c r="J248" t="s">
        <v>846</v>
      </c>
      <c r="K248" t="s">
        <v>109</v>
      </c>
      <c r="L248" s="1">
        <v>2500</v>
      </c>
      <c r="M248" s="1">
        <v>2500</v>
      </c>
      <c r="N248" s="8">
        <v>2500</v>
      </c>
      <c r="O248" t="s">
        <v>109</v>
      </c>
      <c r="P248" t="s">
        <v>64</v>
      </c>
      <c r="Q248" s="3">
        <f t="shared" si="12"/>
        <v>43553</v>
      </c>
      <c r="R248" s="2">
        <f t="shared" si="13"/>
        <v>-43</v>
      </c>
      <c r="S248" s="10">
        <f t="shared" si="14"/>
        <v>-107500</v>
      </c>
    </row>
    <row r="249" spans="1:19">
      <c r="A249" t="s">
        <v>847</v>
      </c>
      <c r="B249" t="s">
        <v>848</v>
      </c>
      <c r="C249" t="s">
        <v>58</v>
      </c>
      <c r="D249" t="s">
        <v>59</v>
      </c>
      <c r="E249" s="1">
        <v>1250</v>
      </c>
      <c r="F249" s="1">
        <v>1250</v>
      </c>
      <c r="G249" t="s">
        <v>724</v>
      </c>
      <c r="H249" t="s">
        <v>849</v>
      </c>
      <c r="I249" t="s">
        <v>22</v>
      </c>
      <c r="J249" t="s">
        <v>62</v>
      </c>
      <c r="K249" t="s">
        <v>48</v>
      </c>
      <c r="L249" s="1">
        <v>1250</v>
      </c>
      <c r="M249" s="1">
        <v>1250</v>
      </c>
      <c r="N249" s="8">
        <v>1250</v>
      </c>
      <c r="O249" t="s">
        <v>48</v>
      </c>
      <c r="P249" t="s">
        <v>64</v>
      </c>
      <c r="Q249" s="3">
        <f t="shared" si="12"/>
        <v>43569</v>
      </c>
      <c r="R249" s="2">
        <f t="shared" si="13"/>
        <v>-47</v>
      </c>
      <c r="S249" s="10">
        <f t="shared" si="14"/>
        <v>-58750</v>
      </c>
    </row>
    <row r="250" spans="1:19">
      <c r="A250" t="s">
        <v>850</v>
      </c>
      <c r="B250" t="s">
        <v>851</v>
      </c>
      <c r="C250" t="s">
        <v>58</v>
      </c>
      <c r="D250" t="s">
        <v>59</v>
      </c>
      <c r="E250" s="1">
        <v>2256.23</v>
      </c>
      <c r="F250" s="1">
        <v>2256.23</v>
      </c>
      <c r="G250" t="s">
        <v>566</v>
      </c>
      <c r="H250" t="s">
        <v>291</v>
      </c>
      <c r="I250" t="s">
        <v>22</v>
      </c>
      <c r="J250" t="s">
        <v>62</v>
      </c>
      <c r="K250" t="s">
        <v>63</v>
      </c>
      <c r="L250" s="1">
        <v>2256.23</v>
      </c>
      <c r="M250" s="1">
        <v>2256.23</v>
      </c>
      <c r="N250" s="8">
        <v>2256.23</v>
      </c>
      <c r="O250" t="s">
        <v>63</v>
      </c>
      <c r="P250" t="s">
        <v>25</v>
      </c>
      <c r="Q250" s="3">
        <f t="shared" si="12"/>
        <v>43568</v>
      </c>
      <c r="R250" s="2">
        <f t="shared" si="13"/>
        <v>-46</v>
      </c>
      <c r="S250" s="10">
        <f t="shared" si="14"/>
        <v>-103786.58</v>
      </c>
    </row>
    <row r="251" spans="1:19">
      <c r="A251" t="s">
        <v>852</v>
      </c>
      <c r="B251" t="s">
        <v>853</v>
      </c>
      <c r="C251" t="s">
        <v>340</v>
      </c>
      <c r="D251" t="s">
        <v>59</v>
      </c>
      <c r="E251" s="1">
        <v>1668.67</v>
      </c>
      <c r="F251" s="1">
        <v>1668.67</v>
      </c>
      <c r="G251" t="s">
        <v>515</v>
      </c>
      <c r="H251" t="s">
        <v>539</v>
      </c>
      <c r="I251" t="s">
        <v>22</v>
      </c>
      <c r="J251" t="s">
        <v>130</v>
      </c>
      <c r="K251" t="s">
        <v>116</v>
      </c>
      <c r="L251" s="1">
        <v>1668.67</v>
      </c>
      <c r="M251" s="1">
        <v>1668.67</v>
      </c>
      <c r="N251" s="8">
        <v>1668.67</v>
      </c>
      <c r="O251" t="s">
        <v>116</v>
      </c>
      <c r="P251" t="s">
        <v>64</v>
      </c>
      <c r="Q251" s="3">
        <f t="shared" si="12"/>
        <v>43562</v>
      </c>
      <c r="R251" s="2">
        <f t="shared" si="13"/>
        <v>-39</v>
      </c>
      <c r="S251" s="10">
        <f t="shared" si="14"/>
        <v>-65078.130000000005</v>
      </c>
    </row>
    <row r="252" spans="1:19">
      <c r="A252" t="s">
        <v>854</v>
      </c>
      <c r="B252" t="s">
        <v>855</v>
      </c>
      <c r="C252" t="s">
        <v>113</v>
      </c>
      <c r="D252" t="s">
        <v>80</v>
      </c>
      <c r="E252" s="1">
        <v>2191.89</v>
      </c>
      <c r="F252" s="1">
        <v>2191.89</v>
      </c>
      <c r="G252" t="s">
        <v>443</v>
      </c>
      <c r="H252" t="s">
        <v>856</v>
      </c>
      <c r="I252" t="s">
        <v>22</v>
      </c>
      <c r="J252" t="s">
        <v>129</v>
      </c>
      <c r="K252" t="s">
        <v>130</v>
      </c>
      <c r="L252" s="1">
        <v>2191.89</v>
      </c>
      <c r="M252" s="1">
        <v>2191.89</v>
      </c>
      <c r="N252" s="8">
        <v>2191.89</v>
      </c>
      <c r="O252" t="s">
        <v>130</v>
      </c>
      <c r="P252" t="s">
        <v>64</v>
      </c>
      <c r="Q252" s="3">
        <f t="shared" ref="Q252:Q303" si="16">O252+60</f>
        <v>43560</v>
      </c>
      <c r="R252" s="2">
        <f t="shared" ref="R252:R303" si="17">C252-Q252</f>
        <v>-50</v>
      </c>
      <c r="S252" s="10">
        <f t="shared" ref="S252:S303" si="18">R252*N252</f>
        <v>-109594.5</v>
      </c>
    </row>
    <row r="253" spans="1:19">
      <c r="A253" t="s">
        <v>857</v>
      </c>
      <c r="B253" t="s">
        <v>858</v>
      </c>
      <c r="C253" t="s">
        <v>113</v>
      </c>
      <c r="D253" t="s">
        <v>80</v>
      </c>
      <c r="E253" s="1">
        <v>4104.3599999999997</v>
      </c>
      <c r="F253" s="1">
        <v>4104.3599999999997</v>
      </c>
      <c r="G253" t="s">
        <v>859</v>
      </c>
      <c r="H253" t="s">
        <v>727</v>
      </c>
      <c r="I253" t="s">
        <v>22</v>
      </c>
      <c r="J253" t="s">
        <v>116</v>
      </c>
      <c r="K253" t="s">
        <v>105</v>
      </c>
      <c r="L253" s="1">
        <v>1709.65</v>
      </c>
      <c r="M253" s="1">
        <v>1368.12</v>
      </c>
      <c r="N253" s="8">
        <v>1368.12</v>
      </c>
      <c r="O253" t="s">
        <v>105</v>
      </c>
      <c r="P253" t="s">
        <v>64</v>
      </c>
      <c r="Q253" s="3">
        <f t="shared" si="16"/>
        <v>43563</v>
      </c>
      <c r="R253" s="2">
        <f t="shared" si="17"/>
        <v>-53</v>
      </c>
      <c r="S253" s="10">
        <f t="shared" si="18"/>
        <v>-72510.36</v>
      </c>
    </row>
    <row r="254" spans="1:19">
      <c r="A254" t="s">
        <v>857</v>
      </c>
      <c r="B254" t="s">
        <v>858</v>
      </c>
      <c r="C254" t="s">
        <v>113</v>
      </c>
      <c r="D254" t="s">
        <v>80</v>
      </c>
      <c r="E254" s="1">
        <v>4104.3599999999997</v>
      </c>
      <c r="F254" s="1">
        <v>4104.3599999999997</v>
      </c>
      <c r="G254" t="s">
        <v>859</v>
      </c>
      <c r="H254" t="s">
        <v>334</v>
      </c>
      <c r="I254" t="s">
        <v>22</v>
      </c>
      <c r="J254" t="s">
        <v>116</v>
      </c>
      <c r="K254" t="s">
        <v>105</v>
      </c>
      <c r="L254" s="1">
        <v>1709.65</v>
      </c>
      <c r="M254" s="1">
        <v>1368.12</v>
      </c>
      <c r="N254" s="8">
        <v>1368.12</v>
      </c>
      <c r="O254" t="s">
        <v>105</v>
      </c>
      <c r="P254" t="s">
        <v>64</v>
      </c>
      <c r="Q254" s="3">
        <f t="shared" si="16"/>
        <v>43563</v>
      </c>
      <c r="R254" s="2">
        <f t="shared" si="17"/>
        <v>-53</v>
      </c>
      <c r="S254" s="10">
        <f t="shared" si="18"/>
        <v>-72510.36</v>
      </c>
    </row>
    <row r="255" spans="1:19">
      <c r="A255" t="s">
        <v>857</v>
      </c>
      <c r="B255" t="s">
        <v>858</v>
      </c>
      <c r="C255" t="s">
        <v>113</v>
      </c>
      <c r="D255" t="s">
        <v>80</v>
      </c>
      <c r="E255" s="1">
        <v>4104.3599999999997</v>
      </c>
      <c r="F255" s="1">
        <v>4104.3599999999997</v>
      </c>
      <c r="G255" t="s">
        <v>859</v>
      </c>
      <c r="H255" t="s">
        <v>751</v>
      </c>
      <c r="I255" t="s">
        <v>22</v>
      </c>
      <c r="J255" t="s">
        <v>116</v>
      </c>
      <c r="K255" t="s">
        <v>105</v>
      </c>
      <c r="L255" s="1">
        <v>1709.65</v>
      </c>
      <c r="M255" s="1">
        <v>1368.12</v>
      </c>
      <c r="N255" s="8">
        <v>1368.12</v>
      </c>
      <c r="O255" t="s">
        <v>105</v>
      </c>
      <c r="P255" t="s">
        <v>64</v>
      </c>
      <c r="Q255" s="3">
        <f t="shared" si="16"/>
        <v>43563</v>
      </c>
      <c r="R255" s="2">
        <f t="shared" si="17"/>
        <v>-53</v>
      </c>
      <c r="S255" s="10">
        <f t="shared" si="18"/>
        <v>-72510.36</v>
      </c>
    </row>
    <row r="256" spans="1:19">
      <c r="A256" t="s">
        <v>860</v>
      </c>
      <c r="B256" t="s">
        <v>861</v>
      </c>
      <c r="C256" t="s">
        <v>116</v>
      </c>
      <c r="D256" t="s">
        <v>63</v>
      </c>
      <c r="E256" s="1">
        <v>464</v>
      </c>
      <c r="F256" s="1">
        <v>464</v>
      </c>
      <c r="G256" t="s">
        <v>862</v>
      </c>
      <c r="H256" t="s">
        <v>863</v>
      </c>
      <c r="I256" t="s">
        <v>22</v>
      </c>
      <c r="J256" t="s">
        <v>166</v>
      </c>
      <c r="K256" t="s">
        <v>166</v>
      </c>
      <c r="L256" s="1">
        <v>566.08000000000004</v>
      </c>
      <c r="M256" s="1">
        <v>566.08000000000004</v>
      </c>
      <c r="N256" s="8">
        <v>464</v>
      </c>
      <c r="O256" t="s">
        <v>166</v>
      </c>
      <c r="P256" t="s">
        <v>25</v>
      </c>
      <c r="Q256" s="3">
        <f t="shared" si="16"/>
        <v>43490</v>
      </c>
      <c r="R256" s="2">
        <f t="shared" si="17"/>
        <v>12</v>
      </c>
      <c r="S256" s="10">
        <f t="shared" si="18"/>
        <v>5568</v>
      </c>
    </row>
    <row r="257" spans="1:19">
      <c r="A257" t="s">
        <v>864</v>
      </c>
      <c r="B257" t="s">
        <v>865</v>
      </c>
      <c r="C257" t="s">
        <v>63</v>
      </c>
      <c r="D257" t="s">
        <v>310</v>
      </c>
      <c r="E257" s="1">
        <v>26189.73</v>
      </c>
      <c r="F257" s="1">
        <v>26189.73</v>
      </c>
      <c r="G257" t="s">
        <v>866</v>
      </c>
      <c r="H257" t="s">
        <v>867</v>
      </c>
      <c r="I257" t="s">
        <v>22</v>
      </c>
      <c r="J257" t="s">
        <v>868</v>
      </c>
      <c r="K257" t="s">
        <v>836</v>
      </c>
      <c r="L257" s="1">
        <v>26189.73</v>
      </c>
      <c r="M257" s="1">
        <v>26189.73</v>
      </c>
      <c r="N257" s="8">
        <v>26189.73</v>
      </c>
      <c r="O257" t="s">
        <v>869</v>
      </c>
      <c r="P257" t="s">
        <v>25</v>
      </c>
      <c r="Q257" s="3">
        <f t="shared" si="16"/>
        <v>43410</v>
      </c>
      <c r="R257" s="2">
        <f t="shared" si="17"/>
        <v>98</v>
      </c>
      <c r="S257" s="10">
        <f t="shared" si="18"/>
        <v>2566593.54</v>
      </c>
    </row>
    <row r="258" spans="1:19">
      <c r="A258" t="s">
        <v>870</v>
      </c>
      <c r="B258" t="s">
        <v>871</v>
      </c>
      <c r="C258" t="s">
        <v>88</v>
      </c>
      <c r="D258" t="s">
        <v>89</v>
      </c>
      <c r="E258" s="1">
        <v>5400</v>
      </c>
      <c r="F258" s="1">
        <v>5400</v>
      </c>
      <c r="G258" t="s">
        <v>231</v>
      </c>
      <c r="H258" t="s">
        <v>872</v>
      </c>
      <c r="I258" t="s">
        <v>22</v>
      </c>
      <c r="J258" t="s">
        <v>42</v>
      </c>
      <c r="K258" t="s">
        <v>105</v>
      </c>
      <c r="L258" s="1">
        <v>5400</v>
      </c>
      <c r="M258" s="1">
        <v>5400</v>
      </c>
      <c r="N258" s="8">
        <v>5400</v>
      </c>
      <c r="O258" t="s">
        <v>105</v>
      </c>
      <c r="P258" t="s">
        <v>64</v>
      </c>
      <c r="Q258" s="3">
        <f t="shared" si="16"/>
        <v>43563</v>
      </c>
      <c r="R258" s="2">
        <f t="shared" si="17"/>
        <v>-31</v>
      </c>
      <c r="S258" s="10">
        <f t="shared" si="18"/>
        <v>-167400</v>
      </c>
    </row>
    <row r="259" spans="1:19">
      <c r="A259" t="s">
        <v>873</v>
      </c>
      <c r="B259" t="s">
        <v>874</v>
      </c>
      <c r="C259" t="s">
        <v>88</v>
      </c>
      <c r="D259" t="s">
        <v>89</v>
      </c>
      <c r="E259" s="1">
        <v>1003.28</v>
      </c>
      <c r="F259" s="1">
        <v>1003.28</v>
      </c>
      <c r="G259" t="s">
        <v>875</v>
      </c>
      <c r="H259" t="s">
        <v>876</v>
      </c>
      <c r="I259" t="s">
        <v>22</v>
      </c>
      <c r="J259" t="s">
        <v>27</v>
      </c>
      <c r="K259" t="s">
        <v>352</v>
      </c>
      <c r="L259" s="1">
        <v>600</v>
      </c>
      <c r="M259" s="1">
        <v>501.64</v>
      </c>
      <c r="N259" s="8">
        <v>501.64</v>
      </c>
      <c r="O259" t="s">
        <v>28</v>
      </c>
      <c r="P259" t="s">
        <v>64</v>
      </c>
      <c r="Q259" s="3">
        <f t="shared" si="16"/>
        <v>43504</v>
      </c>
      <c r="R259" s="2">
        <f t="shared" si="17"/>
        <v>28</v>
      </c>
      <c r="S259" s="10">
        <f t="shared" si="18"/>
        <v>14045.92</v>
      </c>
    </row>
    <row r="260" spans="1:19">
      <c r="A260" t="s">
        <v>873</v>
      </c>
      <c r="B260" t="s">
        <v>874</v>
      </c>
      <c r="C260" t="s">
        <v>88</v>
      </c>
      <c r="D260" t="s">
        <v>89</v>
      </c>
      <c r="E260" s="1">
        <v>1003.28</v>
      </c>
      <c r="F260" s="1">
        <v>1003.28</v>
      </c>
      <c r="G260" t="s">
        <v>875</v>
      </c>
      <c r="H260" t="s">
        <v>877</v>
      </c>
      <c r="I260" t="s">
        <v>22</v>
      </c>
      <c r="J260" t="s">
        <v>27</v>
      </c>
      <c r="K260" t="s">
        <v>352</v>
      </c>
      <c r="L260" s="1">
        <v>600</v>
      </c>
      <c r="M260" s="1">
        <v>501.64</v>
      </c>
      <c r="N260" s="8">
        <v>501.64</v>
      </c>
      <c r="O260" t="s">
        <v>28</v>
      </c>
      <c r="P260" t="s">
        <v>64</v>
      </c>
      <c r="Q260" s="3">
        <f t="shared" si="16"/>
        <v>43504</v>
      </c>
      <c r="R260" s="2">
        <f t="shared" si="17"/>
        <v>28</v>
      </c>
      <c r="S260" s="10">
        <f t="shared" si="18"/>
        <v>14045.92</v>
      </c>
    </row>
    <row r="261" spans="1:19">
      <c r="A261" t="s">
        <v>878</v>
      </c>
      <c r="B261" t="s">
        <v>879</v>
      </c>
      <c r="C261" t="s">
        <v>88</v>
      </c>
      <c r="D261" t="s">
        <v>89</v>
      </c>
      <c r="E261" s="1">
        <v>320.52999999999997</v>
      </c>
      <c r="F261" s="1">
        <v>320.52999999999997</v>
      </c>
      <c r="G261" t="s">
        <v>880</v>
      </c>
      <c r="H261" t="s">
        <v>881</v>
      </c>
      <c r="I261" t="s">
        <v>22</v>
      </c>
      <c r="J261" t="s">
        <v>882</v>
      </c>
      <c r="K261" t="s">
        <v>830</v>
      </c>
      <c r="L261" s="1">
        <v>647.82000000000005</v>
      </c>
      <c r="M261" s="1">
        <v>391.05</v>
      </c>
      <c r="N261" s="8">
        <v>320.52999999999997</v>
      </c>
      <c r="O261" t="s">
        <v>830</v>
      </c>
      <c r="P261" t="s">
        <v>25</v>
      </c>
      <c r="Q261" s="3">
        <f t="shared" si="16"/>
        <v>43416</v>
      </c>
      <c r="R261" s="2">
        <f t="shared" si="17"/>
        <v>116</v>
      </c>
      <c r="S261" s="10">
        <f t="shared" si="18"/>
        <v>37181.479999999996</v>
      </c>
    </row>
    <row r="262" spans="1:19">
      <c r="A262" t="s">
        <v>883</v>
      </c>
      <c r="B262" t="s">
        <v>884</v>
      </c>
      <c r="C262" t="s">
        <v>203</v>
      </c>
      <c r="D262" t="s">
        <v>89</v>
      </c>
      <c r="E262" s="1">
        <v>6800.02</v>
      </c>
      <c r="F262" s="1">
        <v>6800.02</v>
      </c>
      <c r="G262" t="s">
        <v>885</v>
      </c>
      <c r="H262" t="s">
        <v>886</v>
      </c>
      <c r="I262" t="s">
        <v>22</v>
      </c>
      <c r="J262" t="s">
        <v>211</v>
      </c>
      <c r="K262" t="s">
        <v>274</v>
      </c>
      <c r="L262" s="1">
        <v>7480.02</v>
      </c>
      <c r="M262" s="1">
        <v>7480.02</v>
      </c>
      <c r="N262" s="8">
        <v>6800.02</v>
      </c>
      <c r="O262" t="s">
        <v>210</v>
      </c>
      <c r="P262" t="s">
        <v>25</v>
      </c>
      <c r="Q262" s="3">
        <f t="shared" si="16"/>
        <v>43518</v>
      </c>
      <c r="R262" s="2">
        <f t="shared" si="17"/>
        <v>20</v>
      </c>
      <c r="S262" s="10">
        <f t="shared" si="18"/>
        <v>136000.40000000002</v>
      </c>
    </row>
    <row r="263" spans="1:19">
      <c r="A263" t="s">
        <v>887</v>
      </c>
      <c r="B263" t="s">
        <v>888</v>
      </c>
      <c r="C263" t="s">
        <v>203</v>
      </c>
      <c r="D263" t="s">
        <v>89</v>
      </c>
      <c r="E263" s="1">
        <v>6250</v>
      </c>
      <c r="F263" s="1">
        <v>6250</v>
      </c>
      <c r="G263" t="s">
        <v>219</v>
      </c>
      <c r="H263" t="s">
        <v>889</v>
      </c>
      <c r="I263" t="s">
        <v>22</v>
      </c>
      <c r="J263" t="s">
        <v>109</v>
      </c>
      <c r="K263" t="s">
        <v>116</v>
      </c>
      <c r="L263" s="1">
        <v>7625</v>
      </c>
      <c r="M263" s="1">
        <v>7625</v>
      </c>
      <c r="N263" s="8">
        <v>6250</v>
      </c>
      <c r="O263" t="s">
        <v>116</v>
      </c>
      <c r="P263" t="s">
        <v>25</v>
      </c>
      <c r="Q263" s="3">
        <f t="shared" si="16"/>
        <v>43562</v>
      </c>
      <c r="R263" s="2">
        <f t="shared" si="17"/>
        <v>-24</v>
      </c>
      <c r="S263" s="10">
        <f t="shared" si="18"/>
        <v>-150000</v>
      </c>
    </row>
    <row r="264" spans="1:19">
      <c r="A264" t="s">
        <v>890</v>
      </c>
      <c r="B264" t="s">
        <v>891</v>
      </c>
      <c r="C264" t="s">
        <v>63</v>
      </c>
      <c r="D264" t="s">
        <v>79</v>
      </c>
      <c r="E264" s="1">
        <v>16000</v>
      </c>
      <c r="F264" s="1">
        <v>16000</v>
      </c>
      <c r="G264" t="s">
        <v>459</v>
      </c>
      <c r="H264" t="s">
        <v>892</v>
      </c>
      <c r="I264" t="s">
        <v>22</v>
      </c>
      <c r="J264" t="s">
        <v>24</v>
      </c>
      <c r="K264" t="s">
        <v>352</v>
      </c>
      <c r="L264" s="1">
        <v>19520</v>
      </c>
      <c r="M264" s="1">
        <v>19520</v>
      </c>
      <c r="N264" s="8">
        <v>16000</v>
      </c>
      <c r="O264" t="s">
        <v>161</v>
      </c>
      <c r="P264" t="s">
        <v>25</v>
      </c>
      <c r="Q264" s="3">
        <f t="shared" si="16"/>
        <v>43505</v>
      </c>
      <c r="R264" s="2">
        <f t="shared" si="17"/>
        <v>3</v>
      </c>
      <c r="S264" s="10">
        <f t="shared" si="18"/>
        <v>48000</v>
      </c>
    </row>
    <row r="265" spans="1:19">
      <c r="A265" t="s">
        <v>893</v>
      </c>
      <c r="B265" t="s">
        <v>894</v>
      </c>
      <c r="C265" t="s">
        <v>113</v>
      </c>
      <c r="D265" t="s">
        <v>49</v>
      </c>
      <c r="E265" s="1">
        <v>3079.21</v>
      </c>
      <c r="F265" s="1">
        <v>3079.21</v>
      </c>
      <c r="G265" t="s">
        <v>895</v>
      </c>
      <c r="H265" t="s">
        <v>896</v>
      </c>
      <c r="I265" t="s">
        <v>22</v>
      </c>
      <c r="J265" t="s">
        <v>897</v>
      </c>
      <c r="K265" t="s">
        <v>898</v>
      </c>
      <c r="L265" s="1">
        <v>3655.41</v>
      </c>
      <c r="M265" s="1">
        <v>3079.21</v>
      </c>
      <c r="N265" s="8">
        <v>3079.21</v>
      </c>
      <c r="O265" t="s">
        <v>898</v>
      </c>
      <c r="P265" t="s">
        <v>64</v>
      </c>
      <c r="Q265" s="3">
        <f t="shared" si="16"/>
        <v>43373</v>
      </c>
      <c r="R265" s="2">
        <f t="shared" si="17"/>
        <v>137</v>
      </c>
      <c r="S265" s="10">
        <f t="shared" si="18"/>
        <v>421851.77</v>
      </c>
    </row>
    <row r="266" spans="1:19">
      <c r="A266" t="s">
        <v>899</v>
      </c>
      <c r="B266" t="s">
        <v>900</v>
      </c>
      <c r="C266" t="s">
        <v>79</v>
      </c>
      <c r="D266" t="s">
        <v>49</v>
      </c>
      <c r="E266" s="1">
        <v>4725</v>
      </c>
      <c r="F266" s="1">
        <v>4725</v>
      </c>
      <c r="G266" t="s">
        <v>901</v>
      </c>
      <c r="H266" t="s">
        <v>902</v>
      </c>
      <c r="I266" t="s">
        <v>22</v>
      </c>
      <c r="J266" t="s">
        <v>23</v>
      </c>
      <c r="K266" t="s">
        <v>476</v>
      </c>
      <c r="L266" s="1">
        <v>1485</v>
      </c>
      <c r="M266" s="1">
        <v>1485</v>
      </c>
      <c r="N266" s="8">
        <v>1350</v>
      </c>
      <c r="O266" t="s">
        <v>476</v>
      </c>
      <c r="P266" t="s">
        <v>25</v>
      </c>
      <c r="Q266" s="3">
        <f t="shared" si="16"/>
        <v>43493</v>
      </c>
      <c r="R266" s="2">
        <f t="shared" si="17"/>
        <v>22</v>
      </c>
      <c r="S266" s="10">
        <f t="shared" si="18"/>
        <v>29700</v>
      </c>
    </row>
    <row r="267" spans="1:19">
      <c r="A267" t="s">
        <v>899</v>
      </c>
      <c r="B267" t="s">
        <v>900</v>
      </c>
      <c r="C267" t="s">
        <v>79</v>
      </c>
      <c r="D267" t="s">
        <v>49</v>
      </c>
      <c r="E267" s="1">
        <v>4725</v>
      </c>
      <c r="F267" s="1">
        <v>4725</v>
      </c>
      <c r="G267" t="s">
        <v>901</v>
      </c>
      <c r="H267" t="s">
        <v>903</v>
      </c>
      <c r="I267" t="s">
        <v>22</v>
      </c>
      <c r="J267" t="s">
        <v>161</v>
      </c>
      <c r="K267" t="s">
        <v>412</v>
      </c>
      <c r="L267" s="1">
        <v>1980</v>
      </c>
      <c r="M267" s="1">
        <v>1980</v>
      </c>
      <c r="N267" s="8">
        <v>1800</v>
      </c>
      <c r="O267" t="s">
        <v>412</v>
      </c>
      <c r="P267" t="s">
        <v>25</v>
      </c>
      <c r="Q267" s="3">
        <f t="shared" si="16"/>
        <v>43507</v>
      </c>
      <c r="R267" s="2">
        <f t="shared" si="17"/>
        <v>8</v>
      </c>
      <c r="S267" s="10">
        <f t="shared" si="18"/>
        <v>14400</v>
      </c>
    </row>
    <row r="268" spans="1:19">
      <c r="A268" t="s">
        <v>899</v>
      </c>
      <c r="B268" t="s">
        <v>900</v>
      </c>
      <c r="C268" t="s">
        <v>79</v>
      </c>
      <c r="D268" t="s">
        <v>49</v>
      </c>
      <c r="E268" s="1">
        <v>4725</v>
      </c>
      <c r="F268" s="1">
        <v>4725</v>
      </c>
      <c r="G268" t="s">
        <v>901</v>
      </c>
      <c r="H268" t="s">
        <v>904</v>
      </c>
      <c r="I268" t="s">
        <v>22</v>
      </c>
      <c r="J268" t="s">
        <v>296</v>
      </c>
      <c r="K268" t="s">
        <v>271</v>
      </c>
      <c r="L268" s="1">
        <v>1732.5</v>
      </c>
      <c r="M268" s="1">
        <v>1732.5</v>
      </c>
      <c r="N268" s="8">
        <v>1575</v>
      </c>
      <c r="O268" t="s">
        <v>271</v>
      </c>
      <c r="P268" t="s">
        <v>25</v>
      </c>
      <c r="Q268" s="3">
        <f t="shared" si="16"/>
        <v>43472</v>
      </c>
      <c r="R268" s="2">
        <f t="shared" si="17"/>
        <v>43</v>
      </c>
      <c r="S268" s="10">
        <f t="shared" si="18"/>
        <v>67725</v>
      </c>
    </row>
    <row r="269" spans="1:19">
      <c r="A269" t="s">
        <v>905</v>
      </c>
      <c r="B269" t="s">
        <v>906</v>
      </c>
      <c r="C269" t="s">
        <v>59</v>
      </c>
      <c r="D269" t="s">
        <v>119</v>
      </c>
      <c r="E269" s="1">
        <v>4512.46</v>
      </c>
      <c r="F269" s="1">
        <v>4512.46</v>
      </c>
      <c r="G269" t="s">
        <v>401</v>
      </c>
      <c r="H269" t="s">
        <v>907</v>
      </c>
      <c r="I269" t="s">
        <v>22</v>
      </c>
      <c r="J269" t="s">
        <v>116</v>
      </c>
      <c r="K269" t="s">
        <v>105</v>
      </c>
      <c r="L269" s="1">
        <v>2256.23</v>
      </c>
      <c r="M269" s="1">
        <v>2256.23</v>
      </c>
      <c r="N269" s="8">
        <v>2256.23</v>
      </c>
      <c r="O269" t="s">
        <v>105</v>
      </c>
      <c r="P269" t="s">
        <v>64</v>
      </c>
      <c r="Q269" s="3">
        <f t="shared" si="16"/>
        <v>43563</v>
      </c>
      <c r="R269" s="2">
        <f t="shared" si="17"/>
        <v>-32</v>
      </c>
      <c r="S269" s="10">
        <f t="shared" si="18"/>
        <v>-72199.360000000001</v>
      </c>
    </row>
    <row r="270" spans="1:19">
      <c r="A270" t="s">
        <v>905</v>
      </c>
      <c r="B270" t="s">
        <v>906</v>
      </c>
      <c r="C270" t="s">
        <v>59</v>
      </c>
      <c r="D270" t="s">
        <v>119</v>
      </c>
      <c r="E270" s="1">
        <v>4512.46</v>
      </c>
      <c r="F270" s="1">
        <v>4512.46</v>
      </c>
      <c r="G270" t="s">
        <v>401</v>
      </c>
      <c r="H270" t="s">
        <v>908</v>
      </c>
      <c r="I270" t="s">
        <v>22</v>
      </c>
      <c r="J270" t="s">
        <v>421</v>
      </c>
      <c r="K270" t="s">
        <v>170</v>
      </c>
      <c r="L270" s="1">
        <v>2256.23</v>
      </c>
      <c r="M270" s="1">
        <v>2256.23</v>
      </c>
      <c r="N270" s="8">
        <v>2256.23</v>
      </c>
      <c r="O270" t="s">
        <v>170</v>
      </c>
      <c r="P270" t="s">
        <v>64</v>
      </c>
      <c r="Q270" s="3">
        <f t="shared" si="16"/>
        <v>43589</v>
      </c>
      <c r="R270" s="2">
        <f t="shared" si="17"/>
        <v>-58</v>
      </c>
      <c r="S270" s="10">
        <f t="shared" si="18"/>
        <v>-130861.34</v>
      </c>
    </row>
    <row r="271" spans="1:19">
      <c r="A271" t="s">
        <v>909</v>
      </c>
      <c r="B271" t="s">
        <v>910</v>
      </c>
      <c r="C271" t="s">
        <v>59</v>
      </c>
      <c r="D271" t="s">
        <v>119</v>
      </c>
      <c r="E271" s="1">
        <v>2258.23</v>
      </c>
      <c r="F271" s="1">
        <v>2258.23</v>
      </c>
      <c r="G271" t="s">
        <v>520</v>
      </c>
      <c r="H271" t="s">
        <v>420</v>
      </c>
      <c r="I271" t="s">
        <v>22</v>
      </c>
      <c r="J271" t="s">
        <v>911</v>
      </c>
      <c r="K271" t="s">
        <v>421</v>
      </c>
      <c r="L271" s="1">
        <v>2258.23</v>
      </c>
      <c r="M271" s="1">
        <v>2258.23</v>
      </c>
      <c r="N271" s="8">
        <v>2258.23</v>
      </c>
      <c r="O271" t="s">
        <v>421</v>
      </c>
      <c r="P271" t="s">
        <v>186</v>
      </c>
      <c r="Q271" s="3">
        <f t="shared" si="16"/>
        <v>43588</v>
      </c>
      <c r="R271" s="2">
        <f t="shared" si="17"/>
        <v>-57</v>
      </c>
      <c r="S271" s="10">
        <f t="shared" si="18"/>
        <v>-128719.11</v>
      </c>
    </row>
    <row r="272" spans="1:19">
      <c r="A272" t="s">
        <v>912</v>
      </c>
      <c r="B272" t="s">
        <v>913</v>
      </c>
      <c r="C272" t="s">
        <v>59</v>
      </c>
      <c r="D272" t="s">
        <v>119</v>
      </c>
      <c r="E272" s="1">
        <v>3450</v>
      </c>
      <c r="F272" s="1">
        <v>3450</v>
      </c>
      <c r="G272" t="s">
        <v>127</v>
      </c>
      <c r="H272" t="s">
        <v>68</v>
      </c>
      <c r="I272" t="s">
        <v>22</v>
      </c>
      <c r="J272" t="s">
        <v>421</v>
      </c>
      <c r="K272" t="s">
        <v>170</v>
      </c>
      <c r="L272" s="1">
        <v>3450</v>
      </c>
      <c r="M272" s="1">
        <v>3450</v>
      </c>
      <c r="N272" s="8">
        <v>3450</v>
      </c>
      <c r="O272" t="s">
        <v>421</v>
      </c>
      <c r="P272" t="s">
        <v>64</v>
      </c>
      <c r="Q272" s="3">
        <f t="shared" si="16"/>
        <v>43588</v>
      </c>
      <c r="R272" s="2">
        <f t="shared" si="17"/>
        <v>-57</v>
      </c>
      <c r="S272" s="10">
        <f t="shared" si="18"/>
        <v>-196650</v>
      </c>
    </row>
    <row r="273" spans="1:19">
      <c r="A273" t="s">
        <v>914</v>
      </c>
      <c r="B273" t="s">
        <v>915</v>
      </c>
      <c r="C273" t="s">
        <v>149</v>
      </c>
      <c r="D273" t="s">
        <v>110</v>
      </c>
      <c r="E273" s="1">
        <v>2502</v>
      </c>
      <c r="F273" s="1">
        <v>2502</v>
      </c>
      <c r="G273" t="s">
        <v>916</v>
      </c>
      <c r="H273" t="s">
        <v>115</v>
      </c>
      <c r="I273" t="s">
        <v>22</v>
      </c>
      <c r="J273" t="s">
        <v>517</v>
      </c>
      <c r="K273" t="s">
        <v>37</v>
      </c>
      <c r="L273" s="1">
        <v>2502</v>
      </c>
      <c r="M273" s="1">
        <v>2502</v>
      </c>
      <c r="N273" s="8">
        <v>2502</v>
      </c>
      <c r="O273" t="s">
        <v>37</v>
      </c>
      <c r="P273" t="s">
        <v>64</v>
      </c>
      <c r="Q273" s="3">
        <f t="shared" si="16"/>
        <v>43542</v>
      </c>
      <c r="R273" s="2">
        <f t="shared" si="17"/>
        <v>-59</v>
      </c>
      <c r="S273" s="10">
        <f t="shared" si="18"/>
        <v>-147618</v>
      </c>
    </row>
    <row r="274" spans="1:19">
      <c r="A274" t="s">
        <v>917</v>
      </c>
      <c r="B274" t="s">
        <v>918</v>
      </c>
      <c r="C274" t="s">
        <v>63</v>
      </c>
      <c r="D274" t="s">
        <v>19</v>
      </c>
      <c r="E274" s="1">
        <v>2256.23</v>
      </c>
      <c r="F274" s="1">
        <v>2256.23</v>
      </c>
      <c r="G274" t="s">
        <v>794</v>
      </c>
      <c r="H274" t="s">
        <v>291</v>
      </c>
      <c r="I274" t="s">
        <v>22</v>
      </c>
      <c r="J274" t="s">
        <v>919</v>
      </c>
      <c r="K274" t="s">
        <v>130</v>
      </c>
      <c r="L274" s="1">
        <v>2256.23</v>
      </c>
      <c r="M274" s="1">
        <v>2256.23</v>
      </c>
      <c r="N274" s="8">
        <v>2256.23</v>
      </c>
      <c r="O274" t="s">
        <v>130</v>
      </c>
      <c r="P274" t="s">
        <v>64</v>
      </c>
      <c r="Q274" s="3">
        <f t="shared" si="16"/>
        <v>43560</v>
      </c>
      <c r="R274" s="2">
        <f t="shared" si="17"/>
        <v>-52</v>
      </c>
      <c r="S274" s="10">
        <f t="shared" si="18"/>
        <v>-117323.96</v>
      </c>
    </row>
    <row r="275" spans="1:19">
      <c r="A275" t="s">
        <v>920</v>
      </c>
      <c r="B275" t="s">
        <v>921</v>
      </c>
      <c r="C275" t="s">
        <v>63</v>
      </c>
      <c r="D275" t="s">
        <v>19</v>
      </c>
      <c r="E275" s="1">
        <v>5700</v>
      </c>
      <c r="F275" s="1">
        <v>5700</v>
      </c>
      <c r="G275" t="s">
        <v>134</v>
      </c>
      <c r="H275" t="s">
        <v>68</v>
      </c>
      <c r="I275" t="s">
        <v>22</v>
      </c>
      <c r="J275" t="s">
        <v>922</v>
      </c>
      <c r="K275" t="s">
        <v>130</v>
      </c>
      <c r="L275" s="1">
        <v>5700</v>
      </c>
      <c r="M275" s="1">
        <v>5700</v>
      </c>
      <c r="N275" s="8">
        <v>5700</v>
      </c>
      <c r="O275" t="s">
        <v>130</v>
      </c>
      <c r="P275" t="s">
        <v>64</v>
      </c>
      <c r="Q275" s="3">
        <f t="shared" si="16"/>
        <v>43560</v>
      </c>
      <c r="R275" s="2">
        <f t="shared" si="17"/>
        <v>-52</v>
      </c>
      <c r="S275" s="10">
        <f t="shared" si="18"/>
        <v>-296400</v>
      </c>
    </row>
    <row r="276" spans="1:19">
      <c r="A276" t="s">
        <v>923</v>
      </c>
      <c r="B276" t="s">
        <v>924</v>
      </c>
      <c r="C276" t="s">
        <v>63</v>
      </c>
      <c r="D276" t="s">
        <v>415</v>
      </c>
      <c r="E276" s="1">
        <v>4560</v>
      </c>
      <c r="F276" s="1">
        <v>4560</v>
      </c>
      <c r="G276" t="s">
        <v>416</v>
      </c>
      <c r="H276" t="s">
        <v>68</v>
      </c>
      <c r="I276" t="s">
        <v>22</v>
      </c>
      <c r="J276" t="s">
        <v>922</v>
      </c>
      <c r="K276" t="s">
        <v>130</v>
      </c>
      <c r="L276" s="1">
        <v>5700</v>
      </c>
      <c r="M276" s="1">
        <v>4560</v>
      </c>
      <c r="N276" s="8">
        <v>4560</v>
      </c>
      <c r="O276" t="s">
        <v>130</v>
      </c>
      <c r="P276" t="s">
        <v>64</v>
      </c>
      <c r="Q276" s="3">
        <f t="shared" si="16"/>
        <v>43560</v>
      </c>
      <c r="R276" s="2">
        <f t="shared" si="17"/>
        <v>-52</v>
      </c>
      <c r="S276" s="10">
        <f t="shared" si="18"/>
        <v>-237120</v>
      </c>
    </row>
    <row r="277" spans="1:19">
      <c r="A277" t="s">
        <v>440</v>
      </c>
      <c r="B277" t="s">
        <v>925</v>
      </c>
      <c r="C277" t="s">
        <v>149</v>
      </c>
      <c r="D277" t="s">
        <v>71</v>
      </c>
      <c r="E277" s="1">
        <v>3386.34</v>
      </c>
      <c r="F277" s="1">
        <v>3386.34</v>
      </c>
      <c r="G277" t="s">
        <v>120</v>
      </c>
      <c r="H277" t="s">
        <v>115</v>
      </c>
      <c r="I277" t="s">
        <v>22</v>
      </c>
      <c r="J277" t="s">
        <v>136</v>
      </c>
      <c r="K277" t="s">
        <v>371</v>
      </c>
      <c r="L277" s="1">
        <v>3386.34</v>
      </c>
      <c r="M277" s="1">
        <v>3386.34</v>
      </c>
      <c r="N277" s="8">
        <v>3386.34</v>
      </c>
      <c r="O277" t="s">
        <v>216</v>
      </c>
      <c r="P277" t="s">
        <v>64</v>
      </c>
      <c r="Q277" s="3">
        <f t="shared" si="16"/>
        <v>43534</v>
      </c>
      <c r="R277" s="2">
        <f t="shared" si="17"/>
        <v>-51</v>
      </c>
      <c r="S277" s="10">
        <f t="shared" si="18"/>
        <v>-172703.34</v>
      </c>
    </row>
    <row r="278" spans="1:19">
      <c r="A278" t="s">
        <v>439</v>
      </c>
      <c r="B278" t="s">
        <v>926</v>
      </c>
      <c r="C278" t="s">
        <v>149</v>
      </c>
      <c r="D278" t="s">
        <v>71</v>
      </c>
      <c r="E278" s="1">
        <v>2256.23</v>
      </c>
      <c r="F278" s="1">
        <v>2256.23</v>
      </c>
      <c r="G278" t="s">
        <v>290</v>
      </c>
      <c r="H278" t="s">
        <v>521</v>
      </c>
      <c r="I278" t="s">
        <v>22</v>
      </c>
      <c r="J278" t="s">
        <v>562</v>
      </c>
      <c r="K278" t="s">
        <v>191</v>
      </c>
      <c r="L278" s="1">
        <v>2256.23</v>
      </c>
      <c r="M278" s="1">
        <v>2256.23</v>
      </c>
      <c r="N278" s="8">
        <v>2256.23</v>
      </c>
      <c r="O278" t="s">
        <v>191</v>
      </c>
      <c r="P278" t="s">
        <v>64</v>
      </c>
      <c r="Q278" s="3">
        <f t="shared" si="16"/>
        <v>43540</v>
      </c>
      <c r="R278" s="2">
        <f t="shared" si="17"/>
        <v>-57</v>
      </c>
      <c r="S278" s="10">
        <f t="shared" si="18"/>
        <v>-128605.11</v>
      </c>
    </row>
    <row r="279" spans="1:19">
      <c r="A279" t="s">
        <v>927</v>
      </c>
      <c r="B279" t="s">
        <v>928</v>
      </c>
      <c r="C279" t="s">
        <v>133</v>
      </c>
      <c r="D279" t="s">
        <v>104</v>
      </c>
      <c r="E279" s="1">
        <v>2256.23</v>
      </c>
      <c r="F279" s="1">
        <v>2256.23</v>
      </c>
      <c r="G279" t="s">
        <v>251</v>
      </c>
      <c r="H279" t="s">
        <v>929</v>
      </c>
      <c r="I279" t="s">
        <v>22</v>
      </c>
      <c r="J279" t="s">
        <v>135</v>
      </c>
      <c r="K279" t="s">
        <v>136</v>
      </c>
      <c r="L279" s="1">
        <v>2256.23</v>
      </c>
      <c r="M279" s="1">
        <v>2256.23</v>
      </c>
      <c r="N279" s="8">
        <v>2256.23</v>
      </c>
      <c r="O279" t="s">
        <v>137</v>
      </c>
      <c r="P279" t="s">
        <v>64</v>
      </c>
      <c r="Q279" s="3">
        <f t="shared" si="16"/>
        <v>43528</v>
      </c>
      <c r="R279" s="2">
        <f t="shared" si="17"/>
        <v>-47</v>
      </c>
      <c r="S279" s="10">
        <f t="shared" si="18"/>
        <v>-106042.81</v>
      </c>
    </row>
    <row r="280" spans="1:19">
      <c r="A280" t="s">
        <v>930</v>
      </c>
      <c r="B280" t="s">
        <v>931</v>
      </c>
      <c r="C280" t="s">
        <v>18</v>
      </c>
      <c r="D280" t="s">
        <v>19</v>
      </c>
      <c r="E280" s="1">
        <v>2100</v>
      </c>
      <c r="F280" s="1">
        <v>2100</v>
      </c>
      <c r="G280" t="s">
        <v>932</v>
      </c>
      <c r="H280" t="s">
        <v>933</v>
      </c>
      <c r="I280" t="s">
        <v>22</v>
      </c>
      <c r="J280" t="s">
        <v>273</v>
      </c>
      <c r="K280" t="s">
        <v>215</v>
      </c>
      <c r="L280" s="1">
        <v>2379</v>
      </c>
      <c r="M280" s="1">
        <v>2379</v>
      </c>
      <c r="N280" s="8">
        <v>1950</v>
      </c>
      <c r="O280" t="s">
        <v>215</v>
      </c>
      <c r="P280" t="s">
        <v>25</v>
      </c>
      <c r="Q280" s="3">
        <f t="shared" si="16"/>
        <v>43525</v>
      </c>
      <c r="R280" s="2">
        <f t="shared" si="17"/>
        <v>-21</v>
      </c>
      <c r="S280" s="10">
        <f t="shared" si="18"/>
        <v>-40950</v>
      </c>
    </row>
    <row r="281" spans="1:19">
      <c r="A281" t="s">
        <v>930</v>
      </c>
      <c r="B281" t="s">
        <v>931</v>
      </c>
      <c r="C281" t="s">
        <v>18</v>
      </c>
      <c r="D281" t="s">
        <v>19</v>
      </c>
      <c r="E281" s="1">
        <v>2100</v>
      </c>
      <c r="F281" s="1">
        <v>2100</v>
      </c>
      <c r="G281" t="s">
        <v>932</v>
      </c>
      <c r="H281" t="s">
        <v>934</v>
      </c>
      <c r="I281" t="s">
        <v>22</v>
      </c>
      <c r="J281" t="s">
        <v>92</v>
      </c>
      <c r="K281" t="s">
        <v>303</v>
      </c>
      <c r="L281" s="1">
        <v>183</v>
      </c>
      <c r="M281" s="1">
        <v>183</v>
      </c>
      <c r="N281" s="8">
        <v>150</v>
      </c>
      <c r="O281" t="s">
        <v>303</v>
      </c>
      <c r="P281" t="s">
        <v>25</v>
      </c>
      <c r="Q281" s="3">
        <f t="shared" si="16"/>
        <v>43463</v>
      </c>
      <c r="R281" s="2">
        <f t="shared" si="17"/>
        <v>41</v>
      </c>
      <c r="S281" s="10">
        <f t="shared" si="18"/>
        <v>6150</v>
      </c>
    </row>
    <row r="282" spans="1:19">
      <c r="A282" t="s">
        <v>32</v>
      </c>
      <c r="B282" t="s">
        <v>935</v>
      </c>
      <c r="C282" t="s">
        <v>18</v>
      </c>
      <c r="D282" t="s">
        <v>19</v>
      </c>
      <c r="E282" s="1">
        <v>850.19</v>
      </c>
      <c r="F282" s="1">
        <v>719.49</v>
      </c>
      <c r="G282" t="s">
        <v>34</v>
      </c>
      <c r="H282" t="s">
        <v>936</v>
      </c>
      <c r="I282" t="s">
        <v>22</v>
      </c>
      <c r="J282" t="s">
        <v>211</v>
      </c>
      <c r="K282" t="s">
        <v>517</v>
      </c>
      <c r="L282" s="1">
        <v>626.41999999999996</v>
      </c>
      <c r="M282" s="1">
        <v>626.41999999999996</v>
      </c>
      <c r="N282" s="8">
        <v>513.46</v>
      </c>
      <c r="O282" t="s">
        <v>274</v>
      </c>
      <c r="P282" t="s">
        <v>25</v>
      </c>
      <c r="Q282" s="3">
        <f t="shared" si="16"/>
        <v>43522</v>
      </c>
      <c r="R282" s="2">
        <f t="shared" si="17"/>
        <v>-18</v>
      </c>
      <c r="S282" s="10">
        <f t="shared" si="18"/>
        <v>-9242.2800000000007</v>
      </c>
    </row>
    <row r="283" spans="1:19">
      <c r="A283" t="s">
        <v>32</v>
      </c>
      <c r="B283" t="s">
        <v>935</v>
      </c>
      <c r="C283" t="s">
        <v>18</v>
      </c>
      <c r="D283" t="s">
        <v>19</v>
      </c>
      <c r="E283" s="1">
        <v>850.19</v>
      </c>
      <c r="F283" s="1">
        <v>719.49</v>
      </c>
      <c r="G283" t="s">
        <v>34</v>
      </c>
      <c r="H283" t="s">
        <v>937</v>
      </c>
      <c r="I283" t="s">
        <v>22</v>
      </c>
      <c r="J283" t="s">
        <v>28</v>
      </c>
      <c r="K283" t="s">
        <v>210</v>
      </c>
      <c r="L283" s="1">
        <v>121.94</v>
      </c>
      <c r="M283" s="1">
        <v>121.94</v>
      </c>
      <c r="N283" s="8">
        <v>99.99</v>
      </c>
      <c r="O283" t="s">
        <v>266</v>
      </c>
      <c r="P283" t="s">
        <v>25</v>
      </c>
      <c r="Q283" s="3">
        <f t="shared" si="16"/>
        <v>43508</v>
      </c>
      <c r="R283" s="2">
        <f t="shared" si="17"/>
        <v>-4</v>
      </c>
      <c r="S283" s="10">
        <f t="shared" si="18"/>
        <v>-399.96</v>
      </c>
    </row>
    <row r="284" spans="1:19">
      <c r="A284" t="s">
        <v>32</v>
      </c>
      <c r="B284" t="s">
        <v>935</v>
      </c>
      <c r="C284" t="s">
        <v>18</v>
      </c>
      <c r="D284" t="s">
        <v>19</v>
      </c>
      <c r="E284" s="1">
        <v>850.19</v>
      </c>
      <c r="F284" s="1">
        <v>719.49</v>
      </c>
      <c r="G284" t="s">
        <v>34</v>
      </c>
      <c r="H284" t="s">
        <v>938</v>
      </c>
      <c r="I284" t="s">
        <v>22</v>
      </c>
      <c r="J284" t="s">
        <v>226</v>
      </c>
      <c r="K284" t="s">
        <v>54</v>
      </c>
      <c r="L284" s="1">
        <v>128.74</v>
      </c>
      <c r="M284" s="1">
        <v>128.74</v>
      </c>
      <c r="N284" s="8">
        <v>106.04</v>
      </c>
      <c r="O284" t="s">
        <v>196</v>
      </c>
      <c r="P284" t="s">
        <v>25</v>
      </c>
      <c r="Q284" s="3">
        <f t="shared" si="16"/>
        <v>43464</v>
      </c>
      <c r="R284" s="2">
        <f t="shared" si="17"/>
        <v>40</v>
      </c>
      <c r="S284" s="10">
        <f t="shared" si="18"/>
        <v>4241.6000000000004</v>
      </c>
    </row>
    <row r="285" spans="1:19">
      <c r="A285" t="s">
        <v>939</v>
      </c>
      <c r="B285" t="s">
        <v>940</v>
      </c>
      <c r="C285" t="s">
        <v>63</v>
      </c>
      <c r="D285" t="s">
        <v>19</v>
      </c>
      <c r="E285" s="1">
        <v>5434.63</v>
      </c>
      <c r="F285" s="1">
        <v>5434.63</v>
      </c>
      <c r="G285" t="s">
        <v>941</v>
      </c>
      <c r="H285" t="s">
        <v>942</v>
      </c>
      <c r="I285" t="s">
        <v>22</v>
      </c>
      <c r="J285" t="s">
        <v>226</v>
      </c>
      <c r="K285" t="s">
        <v>227</v>
      </c>
      <c r="L285" s="1">
        <v>6449.43</v>
      </c>
      <c r="M285" s="1">
        <v>5434.63</v>
      </c>
      <c r="N285" s="8">
        <v>5434.63</v>
      </c>
      <c r="O285" t="s">
        <v>92</v>
      </c>
      <c r="P285" t="s">
        <v>64</v>
      </c>
      <c r="Q285" s="3">
        <f t="shared" si="16"/>
        <v>43459</v>
      </c>
      <c r="R285" s="2">
        <f t="shared" si="17"/>
        <v>49</v>
      </c>
      <c r="S285" s="10">
        <f t="shared" si="18"/>
        <v>266296.87</v>
      </c>
    </row>
    <row r="286" spans="1:19">
      <c r="A286" t="s">
        <v>943</v>
      </c>
      <c r="B286" t="s">
        <v>944</v>
      </c>
      <c r="C286" t="s">
        <v>63</v>
      </c>
      <c r="D286" t="s">
        <v>19</v>
      </c>
      <c r="E286" s="1">
        <v>2500</v>
      </c>
      <c r="F286" s="1">
        <v>2500</v>
      </c>
      <c r="G286" t="s">
        <v>527</v>
      </c>
      <c r="H286" t="s">
        <v>945</v>
      </c>
      <c r="I286" t="s">
        <v>22</v>
      </c>
      <c r="J286" t="s">
        <v>129</v>
      </c>
      <c r="K286" t="s">
        <v>130</v>
      </c>
      <c r="L286" s="1">
        <v>2500</v>
      </c>
      <c r="M286" s="1">
        <v>2500</v>
      </c>
      <c r="N286" s="8">
        <v>2500</v>
      </c>
      <c r="O286" t="s">
        <v>130</v>
      </c>
      <c r="P286" t="s">
        <v>64</v>
      </c>
      <c r="Q286" s="3">
        <f t="shared" si="16"/>
        <v>43560</v>
      </c>
      <c r="R286" s="2">
        <f t="shared" si="17"/>
        <v>-52</v>
      </c>
      <c r="S286" s="10">
        <f t="shared" si="18"/>
        <v>-130000</v>
      </c>
    </row>
    <row r="287" spans="1:19">
      <c r="A287" t="s">
        <v>946</v>
      </c>
      <c r="B287" t="s">
        <v>947</v>
      </c>
      <c r="C287" t="s">
        <v>41</v>
      </c>
      <c r="D287" t="s">
        <v>42</v>
      </c>
      <c r="E287" s="1">
        <v>7500</v>
      </c>
      <c r="F287" s="1">
        <v>7500</v>
      </c>
      <c r="G287" t="s">
        <v>948</v>
      </c>
      <c r="H287" t="s">
        <v>949</v>
      </c>
      <c r="I287" t="s">
        <v>950</v>
      </c>
      <c r="J287" t="s">
        <v>54</v>
      </c>
      <c r="K287" t="s">
        <v>366</v>
      </c>
      <c r="L287" s="1">
        <v>4500</v>
      </c>
      <c r="M287" s="1">
        <v>4500</v>
      </c>
      <c r="N287" s="8">
        <v>4500</v>
      </c>
      <c r="O287" t="s">
        <v>296</v>
      </c>
      <c r="P287" t="s">
        <v>25</v>
      </c>
      <c r="Q287" s="3">
        <f t="shared" si="16"/>
        <v>43470</v>
      </c>
      <c r="R287" s="2">
        <f t="shared" si="17"/>
        <v>17</v>
      </c>
      <c r="S287" s="10">
        <f t="shared" si="18"/>
        <v>76500</v>
      </c>
    </row>
    <row r="288" spans="1:19">
      <c r="A288" t="s">
        <v>946</v>
      </c>
      <c r="B288" t="s">
        <v>947</v>
      </c>
      <c r="C288" t="s">
        <v>41</v>
      </c>
      <c r="D288" t="s">
        <v>42</v>
      </c>
      <c r="E288" s="1">
        <v>7500</v>
      </c>
      <c r="F288" s="1">
        <v>7500</v>
      </c>
      <c r="G288" t="s">
        <v>948</v>
      </c>
      <c r="H288" t="s">
        <v>951</v>
      </c>
      <c r="I288" t="s">
        <v>950</v>
      </c>
      <c r="J288" t="s">
        <v>54</v>
      </c>
      <c r="K288" t="s">
        <v>366</v>
      </c>
      <c r="L288" s="1">
        <v>3000</v>
      </c>
      <c r="M288" s="1">
        <v>3000</v>
      </c>
      <c r="N288" s="8">
        <v>3000</v>
      </c>
      <c r="O288" t="s">
        <v>296</v>
      </c>
      <c r="P288" t="s">
        <v>25</v>
      </c>
      <c r="Q288" s="3">
        <f t="shared" si="16"/>
        <v>43470</v>
      </c>
      <c r="R288" s="2">
        <f t="shared" si="17"/>
        <v>17</v>
      </c>
      <c r="S288" s="10">
        <f t="shared" si="18"/>
        <v>51000</v>
      </c>
    </row>
    <row r="289" spans="1:19">
      <c r="A289" t="s">
        <v>489</v>
      </c>
      <c r="B289" t="s">
        <v>952</v>
      </c>
      <c r="C289" t="s">
        <v>169</v>
      </c>
      <c r="D289" t="s">
        <v>170</v>
      </c>
      <c r="E289" s="1">
        <v>30888</v>
      </c>
      <c r="F289" s="1">
        <v>11880</v>
      </c>
      <c r="G289" t="s">
        <v>491</v>
      </c>
      <c r="H289" t="s">
        <v>953</v>
      </c>
      <c r="I289" t="s">
        <v>22</v>
      </c>
      <c r="J289" t="s">
        <v>210</v>
      </c>
      <c r="K289" t="s">
        <v>149</v>
      </c>
      <c r="L289" s="1">
        <v>1647.36</v>
      </c>
      <c r="M289" s="1">
        <v>1647.36</v>
      </c>
      <c r="N289" s="8">
        <v>1584</v>
      </c>
      <c r="O289" t="s">
        <v>150</v>
      </c>
      <c r="P289" t="s">
        <v>25</v>
      </c>
      <c r="Q289" s="3">
        <f t="shared" si="16"/>
        <v>43546</v>
      </c>
      <c r="R289" s="2">
        <f t="shared" si="17"/>
        <v>-29</v>
      </c>
      <c r="S289" s="10">
        <f t="shared" si="18"/>
        <v>-45936</v>
      </c>
    </row>
    <row r="290" spans="1:19">
      <c r="A290" t="s">
        <v>489</v>
      </c>
      <c r="B290" t="s">
        <v>952</v>
      </c>
      <c r="C290" t="s">
        <v>169</v>
      </c>
      <c r="D290" t="s">
        <v>170</v>
      </c>
      <c r="E290" s="1">
        <v>30888</v>
      </c>
      <c r="F290" s="1">
        <v>11880</v>
      </c>
      <c r="G290" t="s">
        <v>491</v>
      </c>
      <c r="H290" t="s">
        <v>954</v>
      </c>
      <c r="I290" t="s">
        <v>22</v>
      </c>
      <c r="J290" t="s">
        <v>210</v>
      </c>
      <c r="K290" t="s">
        <v>149</v>
      </c>
      <c r="L290" s="1">
        <v>10707.84</v>
      </c>
      <c r="M290" s="1">
        <v>10707.84</v>
      </c>
      <c r="N290" s="8">
        <v>10296</v>
      </c>
      <c r="O290" t="s">
        <v>150</v>
      </c>
      <c r="P290" t="s">
        <v>25</v>
      </c>
      <c r="Q290" s="3">
        <f t="shared" si="16"/>
        <v>43546</v>
      </c>
      <c r="R290" s="2">
        <f t="shared" si="17"/>
        <v>-29</v>
      </c>
      <c r="S290" s="10">
        <f t="shared" si="18"/>
        <v>-298584</v>
      </c>
    </row>
    <row r="291" spans="1:19">
      <c r="A291" t="s">
        <v>955</v>
      </c>
      <c r="B291" t="s">
        <v>956</v>
      </c>
      <c r="C291" t="s">
        <v>130</v>
      </c>
      <c r="D291" t="s">
        <v>62</v>
      </c>
      <c r="E291" s="1">
        <v>20355.45</v>
      </c>
      <c r="F291" s="1">
        <v>20355.45</v>
      </c>
      <c r="G291" t="s">
        <v>578</v>
      </c>
      <c r="H291" t="s">
        <v>957</v>
      </c>
      <c r="I291" t="s">
        <v>22</v>
      </c>
      <c r="J291" t="s">
        <v>166</v>
      </c>
      <c r="K291" t="s">
        <v>166</v>
      </c>
      <c r="L291" s="1">
        <v>24833.65</v>
      </c>
      <c r="M291" s="1">
        <v>24833.65</v>
      </c>
      <c r="N291" s="8">
        <v>20355.45</v>
      </c>
      <c r="O291" t="s">
        <v>166</v>
      </c>
      <c r="P291" t="s">
        <v>25</v>
      </c>
      <c r="Q291" s="3">
        <f t="shared" si="16"/>
        <v>43490</v>
      </c>
      <c r="R291" s="2">
        <f t="shared" si="17"/>
        <v>10</v>
      </c>
      <c r="S291" s="10">
        <f t="shared" si="18"/>
        <v>203554.5</v>
      </c>
    </row>
    <row r="292" spans="1:19">
      <c r="A292" t="s">
        <v>778</v>
      </c>
      <c r="B292" t="s">
        <v>958</v>
      </c>
      <c r="C292" t="s">
        <v>104</v>
      </c>
      <c r="D292" t="s">
        <v>105</v>
      </c>
      <c r="E292" s="1">
        <v>5475.42</v>
      </c>
      <c r="F292" s="1">
        <v>2737.71</v>
      </c>
      <c r="G292" t="s">
        <v>60</v>
      </c>
      <c r="H292" t="s">
        <v>516</v>
      </c>
      <c r="I292" t="s">
        <v>22</v>
      </c>
      <c r="J292" t="s">
        <v>37</v>
      </c>
      <c r="K292" t="s">
        <v>149</v>
      </c>
      <c r="L292" s="1">
        <v>3250.01</v>
      </c>
      <c r="M292" s="1">
        <v>2737.71</v>
      </c>
      <c r="N292" s="8">
        <v>2737.71</v>
      </c>
      <c r="O292" t="s">
        <v>149</v>
      </c>
      <c r="P292" t="s">
        <v>64</v>
      </c>
      <c r="Q292" s="3">
        <f t="shared" si="16"/>
        <v>43543</v>
      </c>
      <c r="R292" s="2">
        <f t="shared" si="17"/>
        <v>-47</v>
      </c>
      <c r="S292" s="10">
        <f t="shared" si="18"/>
        <v>-128672.37</v>
      </c>
    </row>
    <row r="293" spans="1:19">
      <c r="A293" t="s">
        <v>959</v>
      </c>
      <c r="B293" t="s">
        <v>960</v>
      </c>
      <c r="C293" t="s">
        <v>63</v>
      </c>
      <c r="D293" t="s">
        <v>49</v>
      </c>
      <c r="E293" s="1">
        <v>20505</v>
      </c>
      <c r="F293" s="1">
        <v>20505</v>
      </c>
      <c r="G293" t="s">
        <v>961</v>
      </c>
      <c r="H293" t="s">
        <v>962</v>
      </c>
      <c r="I293" t="s">
        <v>22</v>
      </c>
      <c r="J293" t="s">
        <v>266</v>
      </c>
      <c r="K293" t="s">
        <v>274</v>
      </c>
      <c r="L293" s="1">
        <v>7150</v>
      </c>
      <c r="M293" s="1">
        <v>7150</v>
      </c>
      <c r="N293" s="8">
        <v>6500</v>
      </c>
      <c r="O293" t="s">
        <v>210</v>
      </c>
      <c r="P293" t="s">
        <v>25</v>
      </c>
      <c r="Q293" s="3">
        <f t="shared" si="16"/>
        <v>43518</v>
      </c>
      <c r="R293" s="2">
        <f t="shared" si="17"/>
        <v>-10</v>
      </c>
      <c r="S293" s="10">
        <f t="shared" si="18"/>
        <v>-65000</v>
      </c>
    </row>
    <row r="294" spans="1:19">
      <c r="A294" t="s">
        <v>959</v>
      </c>
      <c r="B294" t="s">
        <v>960</v>
      </c>
      <c r="C294" t="s">
        <v>63</v>
      </c>
      <c r="D294" t="s">
        <v>49</v>
      </c>
      <c r="E294" s="1">
        <v>20505</v>
      </c>
      <c r="F294" s="1">
        <v>20505</v>
      </c>
      <c r="G294" t="s">
        <v>961</v>
      </c>
      <c r="H294" t="s">
        <v>963</v>
      </c>
      <c r="I294" t="s">
        <v>22</v>
      </c>
      <c r="J294" t="s">
        <v>157</v>
      </c>
      <c r="K294" t="s">
        <v>28</v>
      </c>
      <c r="L294" s="1">
        <v>7150</v>
      </c>
      <c r="M294" s="1">
        <v>7150</v>
      </c>
      <c r="N294" s="8">
        <v>6500</v>
      </c>
      <c r="O294" t="s">
        <v>28</v>
      </c>
      <c r="P294" t="s">
        <v>25</v>
      </c>
      <c r="Q294" s="3">
        <f t="shared" si="16"/>
        <v>43504</v>
      </c>
      <c r="R294" s="2">
        <f t="shared" si="17"/>
        <v>4</v>
      </c>
      <c r="S294" s="10">
        <f t="shared" si="18"/>
        <v>26000</v>
      </c>
    </row>
    <row r="295" spans="1:19">
      <c r="A295" t="s">
        <v>959</v>
      </c>
      <c r="B295" t="s">
        <v>960</v>
      </c>
      <c r="C295" t="s">
        <v>63</v>
      </c>
      <c r="D295" t="s">
        <v>49</v>
      </c>
      <c r="E295" s="1">
        <v>20505</v>
      </c>
      <c r="F295" s="1">
        <v>20505</v>
      </c>
      <c r="G295" t="s">
        <v>961</v>
      </c>
      <c r="H295" t="s">
        <v>964</v>
      </c>
      <c r="I295" t="s">
        <v>22</v>
      </c>
      <c r="J295" t="s">
        <v>266</v>
      </c>
      <c r="K295" t="s">
        <v>274</v>
      </c>
      <c r="L295" s="1">
        <v>297</v>
      </c>
      <c r="M295" s="1">
        <v>297</v>
      </c>
      <c r="N295" s="8">
        <v>270</v>
      </c>
      <c r="O295" t="s">
        <v>210</v>
      </c>
      <c r="P295" t="s">
        <v>25</v>
      </c>
      <c r="Q295" s="3">
        <f t="shared" si="16"/>
        <v>43518</v>
      </c>
      <c r="R295" s="2">
        <f t="shared" si="17"/>
        <v>-10</v>
      </c>
      <c r="S295" s="10">
        <f t="shared" si="18"/>
        <v>-2700</v>
      </c>
    </row>
    <row r="296" spans="1:19">
      <c r="A296" t="s">
        <v>959</v>
      </c>
      <c r="B296" t="s">
        <v>960</v>
      </c>
      <c r="C296" t="s">
        <v>63</v>
      </c>
      <c r="D296" t="s">
        <v>49</v>
      </c>
      <c r="E296" s="1">
        <v>20505</v>
      </c>
      <c r="F296" s="1">
        <v>20505</v>
      </c>
      <c r="G296" t="s">
        <v>961</v>
      </c>
      <c r="H296" t="s">
        <v>965</v>
      </c>
      <c r="I296" t="s">
        <v>22</v>
      </c>
      <c r="J296" t="s">
        <v>53</v>
      </c>
      <c r="K296" t="s">
        <v>261</v>
      </c>
      <c r="L296" s="1">
        <v>148.5</v>
      </c>
      <c r="M296" s="1">
        <v>148.5</v>
      </c>
      <c r="N296" s="8">
        <v>135</v>
      </c>
      <c r="O296" t="s">
        <v>261</v>
      </c>
      <c r="P296" t="s">
        <v>25</v>
      </c>
      <c r="Q296" s="3">
        <f t="shared" si="16"/>
        <v>43473</v>
      </c>
      <c r="R296" s="2">
        <f t="shared" si="17"/>
        <v>35</v>
      </c>
      <c r="S296" s="10">
        <f t="shared" si="18"/>
        <v>4725</v>
      </c>
    </row>
    <row r="297" spans="1:19">
      <c r="A297" t="s">
        <v>959</v>
      </c>
      <c r="B297" t="s">
        <v>960</v>
      </c>
      <c r="C297" t="s">
        <v>63</v>
      </c>
      <c r="D297" t="s">
        <v>49</v>
      </c>
      <c r="E297" s="1">
        <v>20505</v>
      </c>
      <c r="F297" s="1">
        <v>20505</v>
      </c>
      <c r="G297" t="s">
        <v>961</v>
      </c>
      <c r="H297" t="s">
        <v>966</v>
      </c>
      <c r="I297" t="s">
        <v>22</v>
      </c>
      <c r="J297" t="s">
        <v>226</v>
      </c>
      <c r="K297" t="s">
        <v>261</v>
      </c>
      <c r="L297" s="1">
        <v>660</v>
      </c>
      <c r="M297" s="1">
        <v>660</v>
      </c>
      <c r="N297" s="8">
        <v>600</v>
      </c>
      <c r="O297" t="s">
        <v>261</v>
      </c>
      <c r="P297" t="s">
        <v>25</v>
      </c>
      <c r="Q297" s="3">
        <f t="shared" si="16"/>
        <v>43473</v>
      </c>
      <c r="R297" s="2">
        <f t="shared" si="17"/>
        <v>35</v>
      </c>
      <c r="S297" s="10">
        <f t="shared" si="18"/>
        <v>21000</v>
      </c>
    </row>
    <row r="298" spans="1:19">
      <c r="A298" t="s">
        <v>959</v>
      </c>
      <c r="B298" t="s">
        <v>960</v>
      </c>
      <c r="C298" t="s">
        <v>63</v>
      </c>
      <c r="D298" t="s">
        <v>49</v>
      </c>
      <c r="E298" s="1">
        <v>20505</v>
      </c>
      <c r="F298" s="1">
        <v>20505</v>
      </c>
      <c r="G298" t="s">
        <v>961</v>
      </c>
      <c r="H298" t="s">
        <v>967</v>
      </c>
      <c r="I298" t="s">
        <v>22</v>
      </c>
      <c r="J298" t="s">
        <v>226</v>
      </c>
      <c r="K298" t="s">
        <v>261</v>
      </c>
      <c r="L298" s="1">
        <v>7150</v>
      </c>
      <c r="M298" s="1">
        <v>7150</v>
      </c>
      <c r="N298" s="8">
        <v>6500</v>
      </c>
      <c r="O298" t="s">
        <v>261</v>
      </c>
      <c r="P298" t="s">
        <v>25</v>
      </c>
      <c r="Q298" s="3">
        <f t="shared" si="16"/>
        <v>43473</v>
      </c>
      <c r="R298" s="2">
        <f t="shared" si="17"/>
        <v>35</v>
      </c>
      <c r="S298" s="10">
        <f t="shared" si="18"/>
        <v>227500</v>
      </c>
    </row>
    <row r="299" spans="1:19">
      <c r="A299" t="s">
        <v>968</v>
      </c>
      <c r="B299" t="s">
        <v>969</v>
      </c>
      <c r="C299" t="s">
        <v>133</v>
      </c>
      <c r="D299" t="s">
        <v>71</v>
      </c>
      <c r="E299" s="1">
        <v>1772.81</v>
      </c>
      <c r="F299" s="1">
        <v>1772.81</v>
      </c>
      <c r="G299" t="s">
        <v>970</v>
      </c>
      <c r="H299" t="s">
        <v>971</v>
      </c>
      <c r="I299" t="s">
        <v>22</v>
      </c>
      <c r="J299" t="s">
        <v>30</v>
      </c>
      <c r="K299" t="s">
        <v>364</v>
      </c>
      <c r="L299" s="1">
        <v>2162.83</v>
      </c>
      <c r="M299" s="1">
        <v>2162.83</v>
      </c>
      <c r="N299" s="8">
        <v>1772.81</v>
      </c>
      <c r="O299" t="s">
        <v>364</v>
      </c>
      <c r="P299" t="s">
        <v>25</v>
      </c>
      <c r="Q299" s="3">
        <f t="shared" si="16"/>
        <v>43483</v>
      </c>
      <c r="R299" s="2">
        <f t="shared" si="17"/>
        <v>-2</v>
      </c>
      <c r="S299" s="10">
        <f t="shared" si="18"/>
        <v>-3545.62</v>
      </c>
    </row>
    <row r="300" spans="1:19">
      <c r="A300" t="s">
        <v>972</v>
      </c>
      <c r="B300" t="s">
        <v>973</v>
      </c>
      <c r="C300" t="s">
        <v>133</v>
      </c>
      <c r="D300" t="s">
        <v>71</v>
      </c>
      <c r="E300" s="1">
        <v>4000</v>
      </c>
      <c r="F300" s="1">
        <v>4000</v>
      </c>
      <c r="G300" t="s">
        <v>974</v>
      </c>
      <c r="H300" t="s">
        <v>115</v>
      </c>
      <c r="I300" t="s">
        <v>243</v>
      </c>
      <c r="J300" t="s">
        <v>161</v>
      </c>
      <c r="K300" t="s">
        <v>248</v>
      </c>
      <c r="L300" s="1">
        <v>5000</v>
      </c>
      <c r="M300" s="1">
        <v>4000</v>
      </c>
      <c r="N300" s="8">
        <v>4000</v>
      </c>
      <c r="O300" t="str">
        <f>J300</f>
        <v>11-DIC-18</v>
      </c>
      <c r="P300" t="s">
        <v>64</v>
      </c>
      <c r="Q300" s="3">
        <f t="shared" si="16"/>
        <v>43505</v>
      </c>
      <c r="R300" s="2">
        <f t="shared" si="17"/>
        <v>-24</v>
      </c>
      <c r="S300" s="10">
        <f t="shared" si="18"/>
        <v>-96000</v>
      </c>
    </row>
    <row r="301" spans="1:19">
      <c r="A301" t="s">
        <v>975</v>
      </c>
      <c r="B301" t="s">
        <v>976</v>
      </c>
      <c r="C301" t="s">
        <v>203</v>
      </c>
      <c r="D301" t="s">
        <v>89</v>
      </c>
      <c r="E301" s="1">
        <v>160.94999999999999</v>
      </c>
      <c r="F301" s="1">
        <v>160.94999999999999</v>
      </c>
      <c r="G301" t="s">
        <v>977</v>
      </c>
      <c r="H301" t="s">
        <v>978</v>
      </c>
      <c r="I301" t="s">
        <v>22</v>
      </c>
      <c r="J301" t="s">
        <v>979</v>
      </c>
      <c r="K301" t="s">
        <v>980</v>
      </c>
      <c r="L301" s="1">
        <v>196.36</v>
      </c>
      <c r="M301" s="1">
        <v>196.36</v>
      </c>
      <c r="N301" s="8">
        <v>160.94999999999999</v>
      </c>
      <c r="O301" t="s">
        <v>980</v>
      </c>
      <c r="P301" t="s">
        <v>25</v>
      </c>
      <c r="Q301" s="3">
        <f t="shared" si="16"/>
        <v>42864</v>
      </c>
      <c r="R301" s="2">
        <f t="shared" si="17"/>
        <v>674</v>
      </c>
      <c r="S301" s="10">
        <f t="shared" si="18"/>
        <v>108480.29999999999</v>
      </c>
    </row>
    <row r="302" spans="1:19">
      <c r="A302" t="s">
        <v>981</v>
      </c>
      <c r="B302" t="s">
        <v>982</v>
      </c>
      <c r="C302" t="s">
        <v>119</v>
      </c>
      <c r="D302" t="s">
        <v>89</v>
      </c>
      <c r="E302" s="1">
        <v>640</v>
      </c>
      <c r="F302" s="1">
        <v>640</v>
      </c>
      <c r="G302" t="s">
        <v>983</v>
      </c>
      <c r="H302" t="s">
        <v>121</v>
      </c>
      <c r="I302" t="s">
        <v>243</v>
      </c>
      <c r="J302" t="s">
        <v>211</v>
      </c>
      <c r="K302" t="s">
        <v>19</v>
      </c>
      <c r="L302" s="1">
        <v>800</v>
      </c>
      <c r="M302" s="1">
        <v>640</v>
      </c>
      <c r="N302" s="8">
        <v>640</v>
      </c>
      <c r="O302" t="str">
        <f t="shared" ref="O302:O303" si="19">J302</f>
        <v>20-DIC-18</v>
      </c>
      <c r="P302" t="s">
        <v>64</v>
      </c>
      <c r="Q302" s="3">
        <f t="shared" si="16"/>
        <v>43514</v>
      </c>
      <c r="R302" s="2">
        <f t="shared" si="17"/>
        <v>25</v>
      </c>
      <c r="S302" s="10">
        <f t="shared" si="18"/>
        <v>16000</v>
      </c>
    </row>
    <row r="303" spans="1:19">
      <c r="A303" t="s">
        <v>984</v>
      </c>
      <c r="B303" t="s">
        <v>985</v>
      </c>
      <c r="C303" t="s">
        <v>119</v>
      </c>
      <c r="D303" t="s">
        <v>89</v>
      </c>
      <c r="E303" s="1">
        <v>80</v>
      </c>
      <c r="F303" s="1">
        <v>80</v>
      </c>
      <c r="G303" t="s">
        <v>986</v>
      </c>
      <c r="H303" t="s">
        <v>115</v>
      </c>
      <c r="I303" t="s">
        <v>243</v>
      </c>
      <c r="J303" t="s">
        <v>987</v>
      </c>
      <c r="K303" t="s">
        <v>119</v>
      </c>
      <c r="L303" s="1">
        <v>100</v>
      </c>
      <c r="M303" s="1">
        <v>80</v>
      </c>
      <c r="N303" s="8">
        <v>80</v>
      </c>
      <c r="O303" t="str">
        <f t="shared" si="19"/>
        <v>19-SET-18</v>
      </c>
      <c r="P303" t="s">
        <v>64</v>
      </c>
      <c r="Q303" s="3">
        <f t="shared" si="16"/>
        <v>43422</v>
      </c>
      <c r="R303" s="2">
        <f t="shared" si="17"/>
        <v>117</v>
      </c>
      <c r="S303" s="10">
        <f t="shared" si="18"/>
        <v>9360</v>
      </c>
    </row>
    <row r="304" spans="1:19">
      <c r="N304" s="9">
        <f>SUM(N2:N303)</f>
        <v>845523.30999999959</v>
      </c>
      <c r="R304" s="2"/>
      <c r="S304" s="9">
        <f>SUM(S2:S303)</f>
        <v>39535242.849999979</v>
      </c>
    </row>
    <row r="308" spans="16:17">
      <c r="P308" s="5" t="s">
        <v>991</v>
      </c>
      <c r="Q308" s="6">
        <f>S304/N304</f>
        <v>46.758312139259651</v>
      </c>
    </row>
  </sheetData>
  <autoFilter ref="A1:S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Riepilogo 1° Trimestre 2019</vt:lpstr>
      <vt:lpstr>1°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CARDELLI LIVIO</cp:lastModifiedBy>
  <dcterms:created xsi:type="dcterms:W3CDTF">2019-09-23T13:18:52Z</dcterms:created>
  <dcterms:modified xsi:type="dcterms:W3CDTF">2019-10-09T09:49:39Z</dcterms:modified>
</cp:coreProperties>
</file>